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_\OneDrive\Documentos\MIS DOCUMENTOS 2020\1.- TRIMESTRALES\6.- estado analitico del egreso jUNIO 20\CONAC\"/>
    </mc:Choice>
  </mc:AlternateContent>
  <xr:revisionPtr revIDLastSave="0" documentId="8_{E8A7A18D-79F6-4EDB-991A-FF27B9A508D8}" xr6:coauthVersionLast="45" xr6:coauthVersionMax="45" xr10:uidLastSave="{00000000-0000-0000-0000-000000000000}"/>
  <bookViews>
    <workbookView xWindow="-120" yWindow="-120" windowWidth="20730" windowHeight="11160" xr2:uid="{338F955A-2B73-4F62-99DF-19E457AA1B8A}"/>
  </bookViews>
  <sheets>
    <sheet name="ADMTVA (a)" sheetId="1" r:id="rId1"/>
  </sheets>
  <externalReferences>
    <externalReference r:id="rId2"/>
  </externalReferences>
  <definedNames>
    <definedName name="AÑOA">[1]ENTORNO!$B$18</definedName>
    <definedName name="AÑOP">[1]ENTORNO!$B$17</definedName>
    <definedName name="_xlnm.Print_Area" localSheetId="0">'ADMTVA (a)'!$A$1:$G$130</definedName>
    <definedName name="FACTOR">[1]ENTORNO!$D$13</definedName>
    <definedName name="Factor_de_Actualizacion_para_llevar_a_pesos_constantes_los">"B/G"</definedName>
    <definedName name="_xlnm.Print_Titles" localSheetId="0">'ADMTVA (a)'!$1:$12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8" i="1" l="1"/>
  <c r="C127" i="1" s="1"/>
  <c r="G127" i="1"/>
  <c r="F127" i="1"/>
  <c r="E127" i="1"/>
  <c r="D127" i="1"/>
  <c r="B127" i="1"/>
  <c r="C126" i="1"/>
  <c r="C125" i="1"/>
  <c r="C124" i="1"/>
  <c r="C123" i="1"/>
  <c r="C122" i="1"/>
  <c r="C121" i="1"/>
  <c r="C120" i="1"/>
  <c r="C119" i="1"/>
  <c r="C118" i="1"/>
  <c r="C117" i="1"/>
  <c r="C116" i="1"/>
  <c r="G115" i="1"/>
  <c r="F115" i="1"/>
  <c r="F114" i="1" s="1"/>
  <c r="F113" i="1" s="1"/>
  <c r="F112" i="1" s="1"/>
  <c r="F111" i="1" s="1"/>
  <c r="E115" i="1"/>
  <c r="E114" i="1" s="1"/>
  <c r="E113" i="1" s="1"/>
  <c r="E112" i="1" s="1"/>
  <c r="E111" i="1" s="1"/>
  <c r="D115" i="1"/>
  <c r="B115" i="1"/>
  <c r="B114" i="1" s="1"/>
  <c r="B113" i="1" s="1"/>
  <c r="B112" i="1" s="1"/>
  <c r="B111" i="1" s="1"/>
  <c r="G114" i="1"/>
  <c r="G113" i="1" s="1"/>
  <c r="G112" i="1" s="1"/>
  <c r="G111" i="1" s="1"/>
  <c r="D114" i="1"/>
  <c r="D113" i="1" s="1"/>
  <c r="D112" i="1" s="1"/>
  <c r="D111" i="1" s="1"/>
  <c r="C109" i="1"/>
  <c r="C108" i="1" s="1"/>
  <c r="C107" i="1" s="1"/>
  <c r="C106" i="1" s="1"/>
  <c r="C104" i="1" s="1"/>
  <c r="G108" i="1"/>
  <c r="F108" i="1"/>
  <c r="E108" i="1"/>
  <c r="E107" i="1" s="1"/>
  <c r="E106" i="1" s="1"/>
  <c r="E104" i="1" s="1"/>
  <c r="D108" i="1"/>
  <c r="D107" i="1" s="1"/>
  <c r="D106" i="1" s="1"/>
  <c r="D104" i="1" s="1"/>
  <c r="B108" i="1"/>
  <c r="G107" i="1"/>
  <c r="G106" i="1" s="1"/>
  <c r="G104" i="1" s="1"/>
  <c r="F107" i="1"/>
  <c r="F106" i="1" s="1"/>
  <c r="F104" i="1" s="1"/>
  <c r="B107" i="1"/>
  <c r="B106" i="1" s="1"/>
  <c r="B104" i="1" s="1"/>
  <c r="C102" i="1"/>
  <c r="C101" i="1"/>
  <c r="C100" i="1" s="1"/>
  <c r="C99" i="1" s="1"/>
  <c r="C98" i="1" s="1"/>
  <c r="G100" i="1"/>
  <c r="G99" i="1" s="1"/>
  <c r="G98" i="1" s="1"/>
  <c r="F100" i="1"/>
  <c r="F99" i="1" s="1"/>
  <c r="F98" i="1" s="1"/>
  <c r="E100" i="1"/>
  <c r="E99" i="1" s="1"/>
  <c r="E98" i="1" s="1"/>
  <c r="D100" i="1"/>
  <c r="D99" i="1" s="1"/>
  <c r="D98" i="1" s="1"/>
  <c r="B100" i="1"/>
  <c r="B99" i="1" s="1"/>
  <c r="B98" i="1" s="1"/>
  <c r="C96" i="1"/>
  <c r="C94" i="1" s="1"/>
  <c r="C95" i="1"/>
  <c r="G94" i="1"/>
  <c r="F94" i="1"/>
  <c r="E94" i="1"/>
  <c r="D94" i="1"/>
  <c r="B94" i="1"/>
  <c r="C93" i="1"/>
  <c r="C92" i="1"/>
  <c r="C91" i="1"/>
  <c r="G90" i="1"/>
  <c r="F90" i="1"/>
  <c r="E90" i="1"/>
  <c r="D90" i="1"/>
  <c r="B90" i="1"/>
  <c r="C89" i="1"/>
  <c r="C88" i="1"/>
  <c r="C87" i="1"/>
  <c r="C86" i="1"/>
  <c r="C85" i="1"/>
  <c r="C84" i="1" s="1"/>
  <c r="G84" i="1"/>
  <c r="F84" i="1"/>
  <c r="E84" i="1"/>
  <c r="D84" i="1"/>
  <c r="B84" i="1"/>
  <c r="C83" i="1"/>
  <c r="C82" i="1"/>
  <c r="C81" i="1" s="1"/>
  <c r="G81" i="1"/>
  <c r="F81" i="1"/>
  <c r="E81" i="1"/>
  <c r="E50" i="1" s="1"/>
  <c r="D81" i="1"/>
  <c r="B81" i="1"/>
  <c r="C80" i="1"/>
  <c r="C79" i="1"/>
  <c r="C78" i="1"/>
  <c r="G77" i="1"/>
  <c r="F77" i="1"/>
  <c r="E77" i="1"/>
  <c r="D77" i="1"/>
  <c r="B77" i="1"/>
  <c r="C76" i="1"/>
  <c r="C75" i="1"/>
  <c r="G74" i="1"/>
  <c r="F74" i="1"/>
  <c r="E74" i="1"/>
  <c r="D74" i="1"/>
  <c r="B74" i="1"/>
  <c r="C73" i="1"/>
  <c r="C72" i="1"/>
  <c r="G71" i="1"/>
  <c r="F71" i="1"/>
  <c r="E71" i="1"/>
  <c r="D71" i="1"/>
  <c r="B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G51" i="1"/>
  <c r="F51" i="1"/>
  <c r="E51" i="1"/>
  <c r="D51" i="1"/>
  <c r="B51" i="1"/>
  <c r="C49" i="1"/>
  <c r="C48" i="1"/>
  <c r="C47" i="1"/>
  <c r="C46" i="1"/>
  <c r="C45" i="1"/>
  <c r="C44" i="1"/>
  <c r="G43" i="1"/>
  <c r="F43" i="1"/>
  <c r="E43" i="1"/>
  <c r="D43" i="1"/>
  <c r="B43" i="1"/>
  <c r="C42" i="1"/>
  <c r="C41" i="1"/>
  <c r="C40" i="1"/>
  <c r="C39" i="1"/>
  <c r="C38" i="1"/>
  <c r="C37" i="1"/>
  <c r="C36" i="1"/>
  <c r="C35" i="1" s="1"/>
  <c r="G35" i="1"/>
  <c r="G17" i="1" s="1"/>
  <c r="G16" i="1" s="1"/>
  <c r="F35" i="1"/>
  <c r="F17" i="1" s="1"/>
  <c r="E35" i="1"/>
  <c r="D35" i="1"/>
  <c r="D17" i="1" s="1"/>
  <c r="D16" i="1" s="1"/>
  <c r="B35" i="1"/>
  <c r="B17" i="1" s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E17" i="1"/>
  <c r="E16" i="1" s="1"/>
  <c r="C115" i="1" l="1"/>
  <c r="C114" i="1" s="1"/>
  <c r="C113" i="1" s="1"/>
  <c r="C112" i="1" s="1"/>
  <c r="C111" i="1" s="1"/>
  <c r="E15" i="1"/>
  <c r="C51" i="1"/>
  <c r="D50" i="1"/>
  <c r="C90" i="1"/>
  <c r="D15" i="1"/>
  <c r="D14" i="1" s="1"/>
  <c r="D13" i="1" s="1"/>
  <c r="D129" i="1" s="1"/>
  <c r="F50" i="1"/>
  <c r="C77" i="1"/>
  <c r="B50" i="1"/>
  <c r="C74" i="1"/>
  <c r="C50" i="1"/>
  <c r="C43" i="1"/>
  <c r="G50" i="1"/>
  <c r="C71" i="1"/>
  <c r="E14" i="1"/>
  <c r="E13" i="1" s="1"/>
  <c r="E129" i="1" s="1"/>
  <c r="C17" i="1"/>
  <c r="G15" i="1"/>
  <c r="G14" i="1" s="1"/>
  <c r="G13" i="1" s="1"/>
  <c r="G129" i="1" s="1"/>
  <c r="F16" i="1"/>
  <c r="F15" i="1" s="1"/>
  <c r="F14" i="1" s="1"/>
  <c r="F13" i="1" s="1"/>
  <c r="F129" i="1" s="1"/>
  <c r="C16" i="1"/>
  <c r="C15" i="1" s="1"/>
  <c r="C14" i="1" s="1"/>
  <c r="C13" i="1" s="1"/>
  <c r="C129" i="1" s="1"/>
  <c r="B16" i="1"/>
  <c r="B15" i="1" s="1"/>
  <c r="B14" i="1" s="1"/>
  <c r="B13" i="1" s="1"/>
  <c r="B1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SEFIPLAN</author>
  </authors>
  <commentList>
    <comment ref="H17" authorId="0" shapeId="0" xr:uid="{2C3B5F08-2789-41F9-BF69-58F412619C40}">
      <text>
        <r>
          <rPr>
            <b/>
            <sz val="9"/>
            <color indexed="81"/>
            <rFont val="Tahoma"/>
            <family val="2"/>
          </rPr>
          <t>SEFIPLAN:</t>
        </r>
        <r>
          <rPr>
            <sz val="9"/>
            <color indexed="81"/>
            <rFont val="Tahoma"/>
            <family val="2"/>
          </rPr>
          <t xml:space="preserve">
5,023,01,8881.00
sin el despacho del ejecutivo, sin deuda y sin ramos+
</t>
        </r>
      </text>
    </comment>
  </commentList>
</comments>
</file>

<file path=xl/sharedStrings.xml><?xml version="1.0" encoding="utf-8"?>
<sst xmlns="http://schemas.openxmlformats.org/spreadsheetml/2006/main" count="131" uniqueCount="130">
  <si>
    <t>GOBIERNO DEL ESTADO DE QUINTANA ROO</t>
  </si>
  <si>
    <t>ESTADO ANALÍTICO DEL EJERCICIO DEL PRESUPUESTO DE EGRESOS</t>
  </si>
  <si>
    <t>Clasificación Administrativa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</si>
  <si>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</si>
  <si>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</si>
  <si>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</si>
  <si>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</si>
  <si>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</si>
  <si>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</si>
  <si>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</si>
  <si>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</si>
  <si>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</si>
  <si>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Estado de Quintana Roo</t>
  </si>
  <si>
    <t>Sector Público No Financiero del Estado</t>
  </si>
  <si>
    <t>Gobierno General del Estado de Quintana Roo</t>
  </si>
  <si>
    <t>Gobierno del Estado de Quintana Roo</t>
  </si>
  <si>
    <t>Poder Ejecutivo</t>
  </si>
  <si>
    <t>Despacho del Ejecutivo</t>
  </si>
  <si>
    <t>Secretaría de Obras Públicas</t>
  </si>
  <si>
    <t>Secretaría de Gobierno</t>
  </si>
  <si>
    <t>Consejería Jurídica</t>
  </si>
  <si>
    <t>Secretaría de Finanzas y Planeación</t>
  </si>
  <si>
    <t>Secretaría de Desarrollo Territorial Urbano Sustentable</t>
  </si>
  <si>
    <t>Secretaría de Turismo</t>
  </si>
  <si>
    <t>Secretaría de Educación</t>
  </si>
  <si>
    <t>Secretaría de Desarrollo Económico</t>
  </si>
  <si>
    <t>Oficialía Mayor</t>
  </si>
  <si>
    <t>Secretaría de la Contraloría</t>
  </si>
  <si>
    <t>Secretaría de Salud</t>
  </si>
  <si>
    <t>Secretaría de Desarrollo Agropecuario, Rural y Pesca</t>
  </si>
  <si>
    <t>Secretaría de Seguridad Pública</t>
  </si>
  <si>
    <t>Secretaría de Ecología y Medio Ambiente</t>
  </si>
  <si>
    <t>Secretaría de Desarrollo Social</t>
  </si>
  <si>
    <t>Secretaría del Trabajo y Previsión Social</t>
  </si>
  <si>
    <t>Ramos Generales</t>
  </si>
  <si>
    <t>Bienes Muebles, Inmuebles e Intangibles</t>
  </si>
  <si>
    <t>Inversión Pública del Estado</t>
  </si>
  <si>
    <t>Reserva de Contingencia</t>
  </si>
  <si>
    <t>Provisiones Financieras</t>
  </si>
  <si>
    <t>Deuda Pública</t>
  </si>
  <si>
    <t>Poder Legislativo</t>
  </si>
  <si>
    <t>Poder Judicial</t>
  </si>
  <si>
    <t xml:space="preserve">Autónomos </t>
  </si>
  <si>
    <t>Instituto Electoral de Quintana Roo</t>
  </si>
  <si>
    <t>Comisión de Derechos Humanos del Estado de Quintana Roo</t>
  </si>
  <si>
    <t>Tribunal Electoral de Quintana Roo</t>
  </si>
  <si>
    <t>Instituto de Acceso a la Información y Protección de Datos Personales de Quintana Roo</t>
  </si>
  <si>
    <t>Fiscalía General del Estado de Quintana Roo</t>
  </si>
  <si>
    <t>Tribunal de Justicia Administrativa del Estado de Quintana Roo</t>
  </si>
  <si>
    <t>Entidades Paraestatales y Fideicomisos No Empresariales y No Financieros</t>
  </si>
  <si>
    <t>Sector Educación</t>
  </si>
  <si>
    <t>Servicios Educativos de Quintana Roo</t>
  </si>
  <si>
    <t>Colegio de Bachilleres del Estado de Quintana Roo</t>
  </si>
  <si>
    <t>Centro de Estudios de Bachillerato Técnico “Eva Sámano de López Mateos”</t>
  </si>
  <si>
    <t>Colegio de Estudios Científicos y Tecnológicos del Estado de Quintana Roo</t>
  </si>
  <si>
    <t>Colegio de Educación Profesional Técnica del Estado de Quintana Roo</t>
  </si>
  <si>
    <t>Instituto de Capacitación para el Trabajo del Estado de Quintana Roo</t>
  </si>
  <si>
    <t>Instituto Estatal para la Educación de Jóvenes y Adultos</t>
  </si>
  <si>
    <t>Instituto Tecnológico Superior de Felipe Carrillo Puerto</t>
  </si>
  <si>
    <t>Universidad Tecnológica de Cancún</t>
  </si>
  <si>
    <t>Universidad Tecnológica de la Riviera Maya</t>
  </si>
  <si>
    <t>Universidad de Quintana Roo</t>
  </si>
  <si>
    <t>Universidad del Caribe</t>
  </si>
  <si>
    <t>Comisión para la Juventud y el Deporte de Quintana Roo</t>
  </si>
  <si>
    <t>Instituto de Infraestructura Física Educativa del Estado de Quintana Roo</t>
  </si>
  <si>
    <t>Consejo Quintanarroense de Ciencia y Tecnología</t>
  </si>
  <si>
    <t>Universidad Intercultural Maya de Quintana Roo</t>
  </si>
  <si>
    <t>Universidad Politécnica de Quintana Roo</t>
  </si>
  <si>
    <t>Universidad Tecnológica de Chetumal</t>
  </si>
  <si>
    <t>Universidad Politécnica de Bacalar</t>
  </si>
  <si>
    <t>Sector Salud</t>
  </si>
  <si>
    <t>Servicios Estatales de Salud</t>
  </si>
  <si>
    <t>Regimen Estatal de Protección Social en Salud de Quintana Roo</t>
  </si>
  <si>
    <t>Sector Gobierno</t>
  </si>
  <si>
    <t>Sistema Quintanarroense de Comunicación Social</t>
  </si>
  <si>
    <t>Comisión Ejecutiva de Atención a Víctimas del Estado de Quintana Roo</t>
  </si>
  <si>
    <t>Sector Económico</t>
  </si>
  <si>
    <t>Fundación de Parques y Museos de Cozumel, Quintana Roo</t>
  </si>
  <si>
    <t>Agencia de Proyectos Estratégicos del Estado de Quintana Roo</t>
  </si>
  <si>
    <t>Consejo de Promoción Turística de Quintana Roo</t>
  </si>
  <si>
    <t>Sector Desarrollo Urbano</t>
  </si>
  <si>
    <t>Comisión de Agua Potable y Alcantarillado</t>
  </si>
  <si>
    <t>Instituto de Movilidad del Estado de Quintana Roo</t>
  </si>
  <si>
    <t>Sector Social</t>
  </si>
  <si>
    <t>Sistema para el Desarrollo Integral de la Familia del Estado de Quintana Roo</t>
  </si>
  <si>
    <t>Instituto Quintanarroense de la Mujer</t>
  </si>
  <si>
    <t>Instituto para el Desarrollo del Pueblo Maya y las Comunidades Indígenas del Estado de Quintana Roo</t>
  </si>
  <si>
    <t>Instituto Quintanarroense de la Juventud</t>
  </si>
  <si>
    <t>Instituto de la Cultura y las Artes de Quintana Roo</t>
  </si>
  <si>
    <t>Sector Turismo</t>
  </si>
  <si>
    <t>Fideicomiso de Promoción Turística del Municipio de Othón P. Blanco</t>
  </si>
  <si>
    <t>Fideicomiso de Promoción Turística del Municipio de Solidaridad</t>
  </si>
  <si>
    <t>Fideicomiso de Promoción Turística del Municipio de Benito Juárez</t>
  </si>
  <si>
    <t>No Sectorizada</t>
  </si>
  <si>
    <t>Secretaría Ejecutiva del Sistema Anticorrupción del Estado de Quintana Roo</t>
  </si>
  <si>
    <t>Secretariado Ejecutivo del Sistema Estatal de Seguridad Pública</t>
  </si>
  <si>
    <t>Instituciones Públicas de Seguridad Social</t>
  </si>
  <si>
    <t>Entidades Paraestatales Empresariales No Financieras con Participación Estatal Mayoritaria</t>
  </si>
  <si>
    <t>Entidades Paraestatles Empresariales No Financieras Con Participación Estatal Mayoritaria</t>
  </si>
  <si>
    <t xml:space="preserve">Entidades Paraestatales Empresariales No Financieras </t>
  </si>
  <si>
    <t>Administración Portuaria Integral de Quintana Roo, SA de CV</t>
  </si>
  <si>
    <t>VIP Servicios Aéreos Ejecutivos, SA de CV</t>
  </si>
  <si>
    <t>Fideicomisos Empresariales No financieros con Participación Estatal Mayoritaria</t>
  </si>
  <si>
    <t>Sector Público Financiero del Estado de Quintana Roo</t>
  </si>
  <si>
    <t>Entidades Paraestatales Empresariales Financieras Monetarias con Participación Estatal Mayoritaria</t>
  </si>
  <si>
    <t>Entidades Paraestatales Financieras No Monetarias con Participación Estatal Mayoritaria</t>
  </si>
  <si>
    <t>Otros Intermediarios Financieros, Excepto Sociedades de Seguros y Fondos de Pensiones</t>
  </si>
  <si>
    <t>Otros Intermediarios Financieros</t>
  </si>
  <si>
    <t>Instituto Para el Desarrollo y Financiamiento del Estado de Quintana Roo</t>
  </si>
  <si>
    <t>Fideicomisos Financieros Públicos con Participación
Estatal Mayoritaria</t>
  </si>
  <si>
    <t>Sector Público Municipal</t>
  </si>
  <si>
    <t xml:space="preserve">Sector Público No Financiero </t>
  </si>
  <si>
    <t>Gobierno General Municipal</t>
  </si>
  <si>
    <t>Gobierno Municipal</t>
  </si>
  <si>
    <t>Organo Ejecutivo Municipal (Ayuntamiento)</t>
  </si>
  <si>
    <t>Municipio de Cozumel</t>
  </si>
  <si>
    <t>Municipio de Felipe Carrillo Puerto</t>
  </si>
  <si>
    <t>Municipio de Isla Mujeres</t>
  </si>
  <si>
    <t>Municipio de Othón P. Blanco</t>
  </si>
  <si>
    <t>Municipio de Benito Juarez</t>
  </si>
  <si>
    <t>Municipio de José María Morelos</t>
  </si>
  <si>
    <t>Municipio de Lázaro Cárdenas</t>
  </si>
  <si>
    <t>Municipio de Solidaridad</t>
  </si>
  <si>
    <t>Municipio de Tulum</t>
  </si>
  <si>
    <t>Municipio de Bacalar</t>
  </si>
  <si>
    <t>Municipio de Puerto Morelos</t>
  </si>
  <si>
    <t>Instituto Municipal de la Cultura y las Artes de Solidaridad</t>
  </si>
  <si>
    <t>Total del Gasto</t>
  </si>
  <si>
    <t>Las cifras pueden presentar diferencias por redondeos.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</si>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</sst>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1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"/>
      <family val="2"/>
    </font>
    <font>
      <sz val="10"/>
      <name val="Arial Narrow"/>
      <family val="2"/>
    </font>
    <font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70C4C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7F777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3" fillId="0" borderId="0" xfId="0" applyFont="1"/>
    <xf numFmtId="43" fontId="0" fillId="0" borderId="0" xfId="1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43" fontId="6" fillId="3" borderId="11" xfId="1" applyFont="1" applyFill="1" applyBorder="1" applyAlignment="1">
      <alignment horizontal="center" vertical="center" wrapText="1"/>
    </xf>
    <xf numFmtId="43" fontId="6" fillId="3" borderId="12" xfId="1" applyFont="1" applyFill="1" applyBorder="1" applyAlignment="1">
      <alignment horizontal="center" vertical="center" wrapText="1"/>
    </xf>
    <xf numFmtId="43" fontId="6" fillId="3" borderId="13" xfId="1" applyFont="1" applyFill="1" applyBorder="1" applyAlignment="1">
      <alignment horizontal="center" vertical="center" wrapText="1"/>
    </xf>
    <xf numFmtId="43" fontId="6" fillId="3" borderId="14" xfId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43" fontId="6" fillId="3" borderId="15" xfId="1" applyFont="1" applyFill="1" applyBorder="1" applyAlignment="1">
      <alignment horizontal="center" vertical="center" wrapText="1"/>
    </xf>
    <xf numFmtId="43" fontId="6" fillId="3" borderId="9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4" borderId="7" xfId="2" applyFont="1" applyFill="1" applyBorder="1" applyAlignment="1">
      <alignment wrapText="1"/>
    </xf>
    <xf numFmtId="3" fontId="6" fillId="4" borderId="16" xfId="1" applyNumberFormat="1" applyFont="1" applyFill="1" applyBorder="1" applyAlignment="1"/>
    <xf numFmtId="3" fontId="6" fillId="4" borderId="8" xfId="1" applyNumberFormat="1" applyFont="1" applyFill="1" applyBorder="1" applyAlignment="1"/>
    <xf numFmtId="3" fontId="6" fillId="4" borderId="9" xfId="1" applyNumberFormat="1" applyFont="1" applyFill="1" applyBorder="1" applyAlignment="1"/>
    <xf numFmtId="0" fontId="9" fillId="0" borderId="0" xfId="0" applyFont="1"/>
    <xf numFmtId="0" fontId="6" fillId="5" borderId="17" xfId="0" applyFont="1" applyFill="1" applyBorder="1" applyAlignment="1">
      <alignment horizontal="left" wrapText="1" indent="1"/>
    </xf>
    <xf numFmtId="3" fontId="7" fillId="5" borderId="15" xfId="1" applyNumberFormat="1" applyFont="1" applyFill="1" applyBorder="1" applyAlignment="1"/>
    <xf numFmtId="3" fontId="7" fillId="5" borderId="18" xfId="1" applyNumberFormat="1" applyFont="1" applyFill="1" applyBorder="1" applyAlignment="1"/>
    <xf numFmtId="0" fontId="6" fillId="6" borderId="17" xfId="0" applyFont="1" applyFill="1" applyBorder="1" applyAlignment="1">
      <alignment horizontal="left" wrapText="1" indent="2"/>
    </xf>
    <xf numFmtId="3" fontId="7" fillId="6" borderId="15" xfId="1" applyNumberFormat="1" applyFont="1" applyFill="1" applyBorder="1" applyAlignment="1"/>
    <xf numFmtId="3" fontId="7" fillId="6" borderId="18" xfId="1" applyNumberFormat="1" applyFont="1" applyFill="1" applyBorder="1" applyAlignment="1"/>
    <xf numFmtId="0" fontId="6" fillId="7" borderId="17" xfId="0" applyFont="1" applyFill="1" applyBorder="1" applyAlignment="1">
      <alignment horizontal="left" wrapText="1" indent="3"/>
    </xf>
    <xf numFmtId="3" fontId="7" fillId="7" borderId="15" xfId="1" applyNumberFormat="1" applyFont="1" applyFill="1" applyBorder="1" applyAlignment="1"/>
    <xf numFmtId="3" fontId="7" fillId="7" borderId="18" xfId="1" applyNumberFormat="1" applyFont="1" applyFill="1" applyBorder="1" applyAlignment="1"/>
    <xf numFmtId="0" fontId="6" fillId="0" borderId="17" xfId="0" applyFont="1" applyBorder="1" applyAlignment="1">
      <alignment horizontal="left" wrapText="1" indent="4"/>
    </xf>
    <xf numFmtId="3" fontId="7" fillId="0" borderId="15" xfId="1" applyNumberFormat="1" applyFont="1" applyFill="1" applyBorder="1" applyAlignment="1"/>
    <xf numFmtId="3" fontId="7" fillId="0" borderId="18" xfId="1" applyNumberFormat="1" applyFont="1" applyFill="1" applyBorder="1" applyAlignment="1"/>
    <xf numFmtId="0" fontId="10" fillId="0" borderId="17" xfId="0" applyFont="1" applyBorder="1" applyAlignment="1">
      <alignment horizontal="left" wrapText="1" indent="5"/>
    </xf>
    <xf numFmtId="3" fontId="8" fillId="0" borderId="15" xfId="1" applyNumberFormat="1" applyFont="1" applyFill="1" applyBorder="1" applyAlignment="1"/>
    <xf numFmtId="3" fontId="8" fillId="0" borderId="18" xfId="1" applyNumberFormat="1" applyFont="1" applyFill="1" applyBorder="1" applyAlignment="1"/>
    <xf numFmtId="0" fontId="6" fillId="0" borderId="17" xfId="0" applyFont="1" applyBorder="1" applyAlignment="1">
      <alignment horizontal="left" wrapText="1" indent="5"/>
    </xf>
    <xf numFmtId="0" fontId="10" fillId="0" borderId="17" xfId="0" applyFont="1" applyBorder="1" applyAlignment="1">
      <alignment horizontal="left" wrapText="1" indent="6"/>
    </xf>
    <xf numFmtId="0" fontId="8" fillId="0" borderId="17" xfId="0" applyFont="1" applyBorder="1" applyAlignment="1">
      <alignment horizontal="left" wrapText="1" indent="5"/>
    </xf>
    <xf numFmtId="0" fontId="10" fillId="0" borderId="10" xfId="0" applyFont="1" applyBorder="1" applyAlignment="1">
      <alignment horizontal="left" wrapText="1" indent="5"/>
    </xf>
    <xf numFmtId="0" fontId="11" fillId="0" borderId="0" xfId="0" applyFont="1"/>
    <xf numFmtId="164" fontId="4" fillId="8" borderId="19" xfId="0" applyNumberFormat="1" applyFont="1" applyFill="1" applyBorder="1" applyAlignment="1">
      <alignment horizontal="left" wrapText="1" indent="1"/>
    </xf>
    <xf numFmtId="3" fontId="4" fillId="8" borderId="20" xfId="1" applyNumberFormat="1" applyFont="1" applyFill="1" applyBorder="1" applyAlignment="1"/>
    <xf numFmtId="3" fontId="4" fillId="8" borderId="21" xfId="1" applyNumberFormat="1" applyFont="1" applyFill="1" applyBorder="1" applyAlignment="1"/>
    <xf numFmtId="0" fontId="10" fillId="0" borderId="22" xfId="0" applyFont="1" applyBorder="1"/>
  </cellXfs>
  <cellStyles count="3">
    <cellStyle name="Millares" xfId="1" builtinId="3"/>
    <cellStyle name="Normal" xfId="0" builtinId="0"/>
    <cellStyle name="Normal 2" xfId="2" xr:uid="{D9040D98-E5EF-437F-9F7C-AC5B8907E3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0</xdr:row>
      <xdr:rowOff>38100</xdr:rowOff>
    </xdr:from>
    <xdr:to>
      <xdr:col>6</xdr:col>
      <xdr:colOff>630239</xdr:colOff>
      <xdr:row>4</xdr:row>
      <xdr:rowOff>124635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E9958B-ADEF-4C6A-803D-74E2516FA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38100"/>
          <a:ext cx="887414" cy="81043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76200</xdr:rowOff>
    </xdr:from>
    <xdr:to>
      <xdr:col>0</xdr:col>
      <xdr:colOff>1181514</xdr:colOff>
      <xdr:row>4</xdr:row>
      <xdr:rowOff>122178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DDCDE9-5B9D-4934-9BF7-6AE948FD0D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952500" y="76200"/>
          <a:ext cx="1010064" cy="7698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ocuments/CUENTAS%20PUBLICAS/CUENTAS%20P&#218;BLICAS/CUENTAS%20PUBLICAS%20DEL%20ESTADO/GASTO%202018/Base%20AC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fun"/>
      <sheetName val="programable funcion (2)"/>
      <sheetName val="programable funcion"/>
      <sheetName val="etiq no etiq"/>
      <sheetName val="adva programable"/>
      <sheetName val="ADVA (2)"/>
      <sheetName val="PROG"/>
      <sheetName val="errores (2)"/>
      <sheetName val="errores (3)"/>
      <sheetName val="ramo 28"/>
      <sheetName val="ramo 33"/>
      <sheetName val="FUENT (2)"/>
      <sheetName val="errores"/>
      <sheetName val="tabla verificar"/>
      <sheetName val="PROG DES"/>
      <sheetName val="FTE FED"/>
      <sheetName val="FUENT FED"/>
      <sheetName val="EJE-PROG"/>
      <sheetName val="EJE"/>
      <sheetName val="balance"/>
      <sheetName val="ETIQ NO E. RAMO"/>
      <sheetName val="ETIQ NP ETQ"/>
      <sheetName val="ADVA cambios"/>
      <sheetName val="ADVA prog"/>
      <sheetName val="Hoja3"/>
      <sheetName val="comprometido"/>
      <sheetName val="PROGRAMABLE"/>
      <sheetName val="TOTALES"/>
      <sheetName val="METAS"/>
      <sheetName val="ejes"/>
      <sheetName val="remanentes "/>
      <sheetName val="Hoja2"/>
      <sheetName val="ADTIVA"/>
      <sheetName val="ADTIVA (2)"/>
      <sheetName val="fuentes"/>
      <sheetName val="Nat Gasto"/>
      <sheetName val="RAMOS"/>
      <sheetName val="Municipios"/>
      <sheetName val="PPs"/>
      <sheetName val="OEst"/>
      <sheetName val="Subf-Act func"/>
      <sheetName val="INFLACIÓN"/>
      <sheetName val="ENTORNO"/>
      <sheetName val="Hoja1"/>
      <sheetName val="catalogo fte 2018"/>
      <sheetName val="ra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3">
          <cell r="D13">
            <v>1.038</v>
          </cell>
        </row>
        <row r="17">
          <cell r="B17">
            <v>2013</v>
          </cell>
        </row>
        <row r="18">
          <cell r="B18">
            <v>2014</v>
          </cell>
        </row>
      </sheetData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7E8E5-40AE-48A4-B027-8ACE6591866D}">
  <sheetPr>
    <tabColor rgb="FFFFFF00"/>
    <pageSetUpPr fitToPage="1"/>
  </sheetPr>
  <dimension ref="A1:N130"/>
  <sheetViews>
    <sheetView showGridLines="0" tabSelected="1" topLeftCell="A121" zoomScaleNormal="100" workbookViewId="0">
      <selection activeCell="I17" sqref="I17"/>
    </sheetView>
  </sheetViews>
  <sheetFormatPr baseColWidth="10" defaultColWidth="11" defaultRowHeight="14.25" x14ac:dyDescent="0.2"/>
  <cols>
    <col min="1" max="1" width="43.5" style="1" customWidth="1"/>
    <col min="2" max="2" width="12.625" style="2" customWidth="1"/>
    <col min="3" max="3" width="12" style="2" customWidth="1"/>
    <col min="4" max="4" width="14.25" style="2" customWidth="1"/>
    <col min="5" max="5" width="13.75" style="2" customWidth="1"/>
    <col min="6" max="6" width="12" style="2" customWidth="1"/>
    <col min="7" max="7" width="13.375" style="2" customWidth="1"/>
    <col min="8" max="8" width="9.25" customWidth="1"/>
    <col min="9" max="9" width="12" bestFit="1" customWidth="1"/>
  </cols>
  <sheetData>
    <row r="1" spans="1:14" x14ac:dyDescent="0.2">
      <c r="H1" s="2"/>
      <c r="I1" s="2"/>
      <c r="J1" s="2"/>
    </row>
    <row r="2" spans="1:14" x14ac:dyDescent="0.2">
      <c r="H2" s="2"/>
      <c r="I2" s="2"/>
      <c r="J2" s="2"/>
    </row>
    <row r="3" spans="1:14" x14ac:dyDescent="0.2">
      <c r="H3" s="2"/>
      <c r="I3" s="2"/>
      <c r="J3" s="2"/>
    </row>
    <row r="4" spans="1:14" x14ac:dyDescent="0.2">
      <c r="H4" s="2"/>
      <c r="I4" s="2"/>
      <c r="J4" s="2"/>
    </row>
    <row r="5" spans="1:14" x14ac:dyDescent="0.2">
      <c r="H5" s="2"/>
      <c r="I5" s="2"/>
      <c r="J5" s="2"/>
    </row>
    <row r="6" spans="1:14" s="6" customFormat="1" ht="14.25" customHeight="1" x14ac:dyDescent="0.2">
      <c r="A6" s="3" t="s">
        <v>0</v>
      </c>
      <c r="B6" s="4"/>
      <c r="C6" s="4"/>
      <c r="D6" s="4"/>
      <c r="E6" s="4"/>
      <c r="F6" s="4"/>
      <c r="G6" s="5"/>
    </row>
    <row r="7" spans="1:14" s="6" customFormat="1" ht="14.25" customHeight="1" x14ac:dyDescent="0.2">
      <c r="A7" s="7" t="s">
        <v>1</v>
      </c>
      <c r="B7" s="8"/>
      <c r="C7" s="8"/>
      <c r="D7" s="8"/>
      <c r="E7" s="8"/>
      <c r="F7" s="8"/>
      <c r="G7" s="9"/>
    </row>
    <row r="8" spans="1:14" s="6" customFormat="1" ht="14.25" customHeight="1" x14ac:dyDescent="0.2">
      <c r="A8" s="10" t="s">
        <v>2</v>
      </c>
      <c r="B8" s="11"/>
      <c r="C8" s="11"/>
      <c r="D8" s="11"/>
      <c r="E8" s="11"/>
      <c r="F8" s="11"/>
      <c r="G8" s="12"/>
    </row>
    <row r="9" spans="1:14" s="6" customFormat="1" ht="14.25" customHeight="1" x14ac:dyDescent="0.2">
      <c r="A9" s="10" t="s">
        <v>129</v>
      </c>
      <c r="B9" s="11"/>
      <c r="C9" s="11"/>
      <c r="D9" s="11"/>
      <c r="E9" s="11"/>
      <c r="F9" s="11"/>
      <c r="G9" s="12"/>
    </row>
    <row r="10" spans="1:14" s="6" customFormat="1" ht="14.25" customHeight="1" x14ac:dyDescent="0.2">
      <c r="A10" s="13" t="s">
        <v>3</v>
      </c>
      <c r="B10" s="14"/>
      <c r="C10" s="14"/>
      <c r="D10" s="14"/>
      <c r="E10" s="14"/>
      <c r="F10" s="14"/>
      <c r="G10" s="15"/>
    </row>
    <row r="11" spans="1:14" s="6" customFormat="1" ht="14.25" customHeight="1" x14ac:dyDescent="0.2">
      <c r="A11" s="16" t="s">
        <v>4</v>
      </c>
      <c r="B11" s="17" t="s">
        <v>5</v>
      </c>
      <c r="C11" s="18"/>
      <c r="D11" s="18"/>
      <c r="E11" s="18"/>
      <c r="F11" s="19"/>
      <c r="G11" s="20" t="s">
        <v>6</v>
      </c>
    </row>
    <row r="12" spans="1:14" s="25" customFormat="1" ht="28.5" customHeight="1" x14ac:dyDescent="0.2">
      <c r="A12" s="21"/>
      <c r="B12" s="22" t="s">
        <v>7</v>
      </c>
      <c r="C12" s="22" t="s">
        <v>8</v>
      </c>
      <c r="D12" s="22" t="s">
        <v>9</v>
      </c>
      <c r="E12" s="22" t="s">
        <v>10</v>
      </c>
      <c r="F12" s="22" t="s">
        <v>11</v>
      </c>
      <c r="G12" s="23"/>
      <c r="H12" s="24"/>
    </row>
    <row r="13" spans="1:14" s="30" customFormat="1" ht="15" x14ac:dyDescent="0.25">
      <c r="A13" s="26" t="s">
        <v>12</v>
      </c>
      <c r="B13" s="27">
        <f>B14+B104</f>
        <v>29595546940</v>
      </c>
      <c r="C13" s="28">
        <f t="shared" ref="C13:G13" si="0">C14+C104</f>
        <v>4935889070.7000065</v>
      </c>
      <c r="D13" s="28">
        <f t="shared" si="0"/>
        <v>34531436010.700005</v>
      </c>
      <c r="E13" s="28">
        <f t="shared" si="0"/>
        <v>13812090120.51</v>
      </c>
      <c r="F13" s="28">
        <f t="shared" si="0"/>
        <v>12352755738.6</v>
      </c>
      <c r="G13" s="29">
        <f t="shared" si="0"/>
        <v>20719345890.190002</v>
      </c>
    </row>
    <row r="14" spans="1:14" s="30" customFormat="1" ht="15" x14ac:dyDescent="0.25">
      <c r="A14" s="31" t="s">
        <v>13</v>
      </c>
      <c r="B14" s="32">
        <f t="shared" ref="B14:G14" si="1">B15+B98</f>
        <v>29583635636</v>
      </c>
      <c r="C14" s="32">
        <f t="shared" si="1"/>
        <v>4935255051.7000065</v>
      </c>
      <c r="D14" s="32">
        <f t="shared" si="1"/>
        <v>34518890687.700005</v>
      </c>
      <c r="E14" s="32">
        <f t="shared" si="1"/>
        <v>13807067281.780001</v>
      </c>
      <c r="F14" s="32">
        <f t="shared" si="1"/>
        <v>12348972962.190001</v>
      </c>
      <c r="G14" s="33">
        <f t="shared" si="1"/>
        <v>20711823405.920002</v>
      </c>
      <c r="I14"/>
      <c r="J14"/>
      <c r="K14"/>
      <c r="L14"/>
      <c r="M14"/>
      <c r="N14"/>
    </row>
    <row r="15" spans="1:14" s="30" customFormat="1" ht="15" x14ac:dyDescent="0.25">
      <c r="A15" s="34" t="s">
        <v>14</v>
      </c>
      <c r="B15" s="35">
        <f>B16+B50+B97</f>
        <v>29583635636</v>
      </c>
      <c r="C15" s="35">
        <f t="shared" ref="C15:G15" si="2">C16+C50+C97</f>
        <v>4935255051.7000065</v>
      </c>
      <c r="D15" s="35">
        <f t="shared" si="2"/>
        <v>34518890687.700005</v>
      </c>
      <c r="E15" s="35">
        <f t="shared" si="2"/>
        <v>13807067281.780001</v>
      </c>
      <c r="F15" s="35">
        <f t="shared" si="2"/>
        <v>12348972962.190001</v>
      </c>
      <c r="G15" s="36">
        <f t="shared" si="2"/>
        <v>20711823405.920002</v>
      </c>
      <c r="I15"/>
      <c r="J15"/>
      <c r="K15"/>
      <c r="L15"/>
      <c r="M15"/>
      <c r="N15"/>
    </row>
    <row r="16" spans="1:14" s="30" customFormat="1" ht="15" x14ac:dyDescent="0.25">
      <c r="A16" s="37" t="s">
        <v>15</v>
      </c>
      <c r="B16" s="38">
        <f>B17+SUM(B41:B43)</f>
        <v>15110766516</v>
      </c>
      <c r="C16" s="38">
        <f t="shared" ref="C16:G16" si="3">C17+SUM(C41:C43)</f>
        <v>2305640128.1000032</v>
      </c>
      <c r="D16" s="38">
        <f t="shared" si="3"/>
        <v>17416406644.100002</v>
      </c>
      <c r="E16" s="38">
        <f t="shared" si="3"/>
        <v>6782306074.2299995</v>
      </c>
      <c r="F16" s="38">
        <f t="shared" si="3"/>
        <v>6322443993.4799995</v>
      </c>
      <c r="G16" s="39">
        <f t="shared" si="3"/>
        <v>10634100569.869999</v>
      </c>
      <c r="I16"/>
      <c r="J16"/>
      <c r="K16"/>
      <c r="L16"/>
      <c r="M16"/>
      <c r="N16"/>
    </row>
    <row r="17" spans="1:14" s="30" customFormat="1" ht="15" x14ac:dyDescent="0.25">
      <c r="A17" s="40" t="s">
        <v>16</v>
      </c>
      <c r="B17" s="41">
        <f>SUM(B18:B35)</f>
        <v>12489339522</v>
      </c>
      <c r="C17" s="41">
        <f t="shared" ref="C17:G17" si="4">SUM(C18:C35)</f>
        <v>2150276099.1200032</v>
      </c>
      <c r="D17" s="41">
        <f t="shared" si="4"/>
        <v>14639615621.120003</v>
      </c>
      <c r="E17" s="41">
        <f t="shared" si="4"/>
        <v>5489661805.5899992</v>
      </c>
      <c r="F17" s="41">
        <f t="shared" si="4"/>
        <v>5098615433.1599998</v>
      </c>
      <c r="G17" s="42">
        <f t="shared" si="4"/>
        <v>9149953815.5299988</v>
      </c>
      <c r="I17"/>
      <c r="J17"/>
      <c r="K17"/>
      <c r="L17"/>
      <c r="M17"/>
      <c r="N17"/>
    </row>
    <row r="18" spans="1:14" s="30" customFormat="1" ht="15" x14ac:dyDescent="0.25">
      <c r="A18" s="43" t="s">
        <v>17</v>
      </c>
      <c r="B18" s="44">
        <v>219368539</v>
      </c>
      <c r="C18" s="44">
        <f t="shared" ref="C18:C34" si="5">D18-B18</f>
        <v>6966099.2200001776</v>
      </c>
      <c r="D18" s="44">
        <v>226334638.22000018</v>
      </c>
      <c r="E18" s="44">
        <v>64735611.970000021</v>
      </c>
      <c r="F18" s="44">
        <v>46758044.990000017</v>
      </c>
      <c r="G18" s="45">
        <v>161599026.25000015</v>
      </c>
      <c r="I18"/>
      <c r="J18"/>
      <c r="K18"/>
      <c r="L18"/>
      <c r="M18"/>
      <c r="N18"/>
    </row>
    <row r="19" spans="1:14" x14ac:dyDescent="0.2">
      <c r="A19" s="43" t="s">
        <v>18</v>
      </c>
      <c r="B19" s="44">
        <v>101660531</v>
      </c>
      <c r="C19" s="44">
        <f t="shared" si="5"/>
        <v>428319294.22999996</v>
      </c>
      <c r="D19" s="44">
        <v>529979825.22999996</v>
      </c>
      <c r="E19" s="44">
        <v>46996327.919999883</v>
      </c>
      <c r="F19" s="44">
        <v>46708513.819999963</v>
      </c>
      <c r="G19" s="45">
        <v>482983497.30999964</v>
      </c>
    </row>
    <row r="20" spans="1:14" x14ac:dyDescent="0.2">
      <c r="A20" s="43" t="s">
        <v>19</v>
      </c>
      <c r="B20" s="44">
        <v>266180716</v>
      </c>
      <c r="C20" s="44">
        <f t="shared" si="5"/>
        <v>-307566.8500007689</v>
      </c>
      <c r="D20" s="44">
        <v>265873149.14999923</v>
      </c>
      <c r="E20" s="44">
        <v>88107194.539999694</v>
      </c>
      <c r="F20" s="44">
        <v>85933137.639999703</v>
      </c>
      <c r="G20" s="45">
        <v>177765954.6099999</v>
      </c>
    </row>
    <row r="21" spans="1:14" x14ac:dyDescent="0.2">
      <c r="A21" s="43" t="s">
        <v>20</v>
      </c>
      <c r="B21" s="44">
        <v>14285424</v>
      </c>
      <c r="C21" s="44">
        <f t="shared" si="5"/>
        <v>12608750.640000008</v>
      </c>
      <c r="D21" s="44">
        <v>26894174.640000008</v>
      </c>
      <c r="E21" s="44">
        <v>4580453.799999997</v>
      </c>
      <c r="F21" s="44">
        <v>4509333.8499999978</v>
      </c>
      <c r="G21" s="45">
        <v>22313720.840000004</v>
      </c>
    </row>
    <row r="22" spans="1:14" x14ac:dyDescent="0.2">
      <c r="A22" s="43" t="s">
        <v>21</v>
      </c>
      <c r="B22" s="44">
        <v>905342186</v>
      </c>
      <c r="C22" s="44">
        <f t="shared" si="5"/>
        <v>231892698.40000248</v>
      </c>
      <c r="D22" s="44">
        <v>1137234884.4000025</v>
      </c>
      <c r="E22" s="44">
        <v>416168051.41000009</v>
      </c>
      <c r="F22" s="44">
        <v>373936063.18000001</v>
      </c>
      <c r="G22" s="45">
        <v>721066832.98999929</v>
      </c>
    </row>
    <row r="23" spans="1:14" x14ac:dyDescent="0.2">
      <c r="A23" s="43" t="s">
        <v>22</v>
      </c>
      <c r="B23" s="44">
        <v>87467872</v>
      </c>
      <c r="C23" s="44">
        <f t="shared" si="5"/>
        <v>15884226.290000007</v>
      </c>
      <c r="D23" s="44">
        <v>103352098.29000001</v>
      </c>
      <c r="E23" s="44">
        <v>36818799.100000001</v>
      </c>
      <c r="F23" s="44">
        <v>36361748.899999999</v>
      </c>
      <c r="G23" s="45">
        <v>66533299.18999999</v>
      </c>
    </row>
    <row r="24" spans="1:14" x14ac:dyDescent="0.2">
      <c r="A24" s="43" t="s">
        <v>23</v>
      </c>
      <c r="B24" s="44">
        <v>53021382</v>
      </c>
      <c r="C24" s="44">
        <f t="shared" si="5"/>
        <v>124958892.09</v>
      </c>
      <c r="D24" s="44">
        <v>177980274.09</v>
      </c>
      <c r="E24" s="44">
        <v>94620317.660000041</v>
      </c>
      <c r="F24" s="44">
        <v>93451656.190000027</v>
      </c>
      <c r="G24" s="45">
        <v>83359956.430000052</v>
      </c>
    </row>
    <row r="25" spans="1:14" x14ac:dyDescent="0.2">
      <c r="A25" s="43" t="s">
        <v>24</v>
      </c>
      <c r="B25" s="44">
        <v>453116163</v>
      </c>
      <c r="C25" s="44">
        <f t="shared" si="5"/>
        <v>-13030363.190000057</v>
      </c>
      <c r="D25" s="44">
        <v>440085799.80999994</v>
      </c>
      <c r="E25" s="44">
        <v>107300755.03999999</v>
      </c>
      <c r="F25" s="44">
        <v>106732355.03999999</v>
      </c>
      <c r="G25" s="45">
        <v>332785044.76999992</v>
      </c>
    </row>
    <row r="26" spans="1:14" x14ac:dyDescent="0.2">
      <c r="A26" s="43" t="s">
        <v>25</v>
      </c>
      <c r="B26" s="44">
        <v>70431705</v>
      </c>
      <c r="C26" s="44">
        <f t="shared" si="5"/>
        <v>83786975.210000008</v>
      </c>
      <c r="D26" s="44">
        <v>154218680.21000001</v>
      </c>
      <c r="E26" s="44">
        <v>68725479.420000017</v>
      </c>
      <c r="F26" s="44">
        <v>65095268.410000011</v>
      </c>
      <c r="G26" s="45">
        <v>85493200.790000051</v>
      </c>
    </row>
    <row r="27" spans="1:14" s="1" customFormat="1" x14ac:dyDescent="0.2">
      <c r="A27" s="43" t="s">
        <v>26</v>
      </c>
      <c r="B27" s="44">
        <v>388392688</v>
      </c>
      <c r="C27" s="44">
        <f t="shared" si="5"/>
        <v>-15022363.619999647</v>
      </c>
      <c r="D27" s="44">
        <v>373370324.38000035</v>
      </c>
      <c r="E27" s="44">
        <v>116826085.1099999</v>
      </c>
      <c r="F27" s="44">
        <v>112520298.29999998</v>
      </c>
      <c r="G27" s="45">
        <v>256544239.26999983</v>
      </c>
    </row>
    <row r="28" spans="1:14" x14ac:dyDescent="0.2">
      <c r="A28" s="43" t="s">
        <v>27</v>
      </c>
      <c r="B28" s="44">
        <v>248203198</v>
      </c>
      <c r="C28" s="44">
        <f t="shared" si="5"/>
        <v>-34741810.060000062</v>
      </c>
      <c r="D28" s="44">
        <v>213461387.93999994</v>
      </c>
      <c r="E28" s="44">
        <v>61039917.02000007</v>
      </c>
      <c r="F28" s="44">
        <v>56640351.270000048</v>
      </c>
      <c r="G28" s="45">
        <v>152421470.92000017</v>
      </c>
    </row>
    <row r="29" spans="1:14" x14ac:dyDescent="0.2">
      <c r="A29" s="43" t="s">
        <v>28</v>
      </c>
      <c r="B29" s="44">
        <v>85672461</v>
      </c>
      <c r="C29" s="44">
        <f t="shared" si="5"/>
        <v>3538557.9599999487</v>
      </c>
      <c r="D29" s="44">
        <v>89211018.959999949</v>
      </c>
      <c r="E29" s="44">
        <v>10954113.330000002</v>
      </c>
      <c r="F29" s="44">
        <v>10598560.600000003</v>
      </c>
      <c r="G29" s="45">
        <v>78256905.630000025</v>
      </c>
    </row>
    <row r="30" spans="1:14" x14ac:dyDescent="0.2">
      <c r="A30" s="43" t="s">
        <v>29</v>
      </c>
      <c r="B30" s="44">
        <v>224217553</v>
      </c>
      <c r="C30" s="44">
        <f t="shared" si="5"/>
        <v>55657998.659999847</v>
      </c>
      <c r="D30" s="44">
        <v>279875551.65999985</v>
      </c>
      <c r="E30" s="44">
        <v>81215916.980000004</v>
      </c>
      <c r="F30" s="44">
        <v>64901450.999999963</v>
      </c>
      <c r="G30" s="45">
        <v>198659634.68000001</v>
      </c>
    </row>
    <row r="31" spans="1:14" x14ac:dyDescent="0.2">
      <c r="A31" s="43" t="s">
        <v>30</v>
      </c>
      <c r="B31" s="44">
        <v>2222871684</v>
      </c>
      <c r="C31" s="44">
        <f t="shared" si="5"/>
        <v>196766701.95000029</v>
      </c>
      <c r="D31" s="44">
        <v>2419638385.9500003</v>
      </c>
      <c r="E31" s="44">
        <v>734475605.85000002</v>
      </c>
      <c r="F31" s="44">
        <v>454266082.80000019</v>
      </c>
      <c r="G31" s="45">
        <v>1685162780.0999997</v>
      </c>
    </row>
    <row r="32" spans="1:14" x14ac:dyDescent="0.2">
      <c r="A32" s="43" t="s">
        <v>31</v>
      </c>
      <c r="B32" s="44">
        <v>82769723</v>
      </c>
      <c r="C32" s="44">
        <f t="shared" si="5"/>
        <v>52289477.959999889</v>
      </c>
      <c r="D32" s="44">
        <v>135059200.95999989</v>
      </c>
      <c r="E32" s="44">
        <v>76852319.810000002</v>
      </c>
      <c r="F32" s="44">
        <v>74173378.75</v>
      </c>
      <c r="G32" s="45">
        <v>58206881.150000006</v>
      </c>
    </row>
    <row r="33" spans="1:7" x14ac:dyDescent="0.2">
      <c r="A33" s="43" t="s">
        <v>32</v>
      </c>
      <c r="B33" s="44">
        <v>141500555</v>
      </c>
      <c r="C33" s="44">
        <f t="shared" si="5"/>
        <v>459826659.21000004</v>
      </c>
      <c r="D33" s="44">
        <v>601327214.21000004</v>
      </c>
      <c r="E33" s="44">
        <v>363071947.5999999</v>
      </c>
      <c r="F33" s="44">
        <v>351975289.91999996</v>
      </c>
      <c r="G33" s="45">
        <v>238255266.6100001</v>
      </c>
    </row>
    <row r="34" spans="1:7" x14ac:dyDescent="0.2">
      <c r="A34" s="43" t="s">
        <v>33</v>
      </c>
      <c r="B34" s="44">
        <v>110362235</v>
      </c>
      <c r="C34" s="44">
        <f t="shared" si="5"/>
        <v>5637661.739999935</v>
      </c>
      <c r="D34" s="44">
        <v>115999896.73999994</v>
      </c>
      <c r="E34" s="44">
        <v>33463837.650000032</v>
      </c>
      <c r="F34" s="44">
        <v>30344827.120000038</v>
      </c>
      <c r="G34" s="45">
        <v>82536059.090000018</v>
      </c>
    </row>
    <row r="35" spans="1:7" s="30" customFormat="1" ht="15" x14ac:dyDescent="0.25">
      <c r="A35" s="46" t="s">
        <v>34</v>
      </c>
      <c r="B35" s="41">
        <f>SUM(B36:B40)</f>
        <v>6814474907</v>
      </c>
      <c r="C35" s="41">
        <f t="shared" ref="C35:G35" si="6">SUM(C36:C40)</f>
        <v>535244209.28000116</v>
      </c>
      <c r="D35" s="41">
        <f t="shared" si="6"/>
        <v>7349719116.2800007</v>
      </c>
      <c r="E35" s="41">
        <f t="shared" si="6"/>
        <v>3083709071.3799996</v>
      </c>
      <c r="F35" s="41">
        <f t="shared" si="6"/>
        <v>3083709071.3799996</v>
      </c>
      <c r="G35" s="42">
        <f t="shared" si="6"/>
        <v>4266010044.8999996</v>
      </c>
    </row>
    <row r="36" spans="1:7" x14ac:dyDescent="0.2">
      <c r="A36" s="47" t="s">
        <v>35</v>
      </c>
      <c r="B36" s="44">
        <v>0</v>
      </c>
      <c r="C36" s="44">
        <f t="shared" ref="C36:C39" si="7">D36-B36</f>
        <v>0</v>
      </c>
      <c r="D36" s="44">
        <v>0</v>
      </c>
      <c r="E36" s="44">
        <v>0</v>
      </c>
      <c r="F36" s="44">
        <v>0</v>
      </c>
      <c r="G36" s="45">
        <v>0</v>
      </c>
    </row>
    <row r="37" spans="1:7" x14ac:dyDescent="0.2">
      <c r="A37" s="47" t="s">
        <v>36</v>
      </c>
      <c r="B37" s="44">
        <v>2215964076</v>
      </c>
      <c r="C37" s="44">
        <f t="shared" si="7"/>
        <v>-399596157.5800004</v>
      </c>
      <c r="D37" s="44">
        <v>1816367918.4199996</v>
      </c>
      <c r="E37" s="44">
        <v>0</v>
      </c>
      <c r="F37" s="44">
        <v>0</v>
      </c>
      <c r="G37" s="45">
        <v>1816367918.4199996</v>
      </c>
    </row>
    <row r="38" spans="1:7" x14ac:dyDescent="0.2">
      <c r="A38" s="47" t="s">
        <v>37</v>
      </c>
      <c r="B38" s="44">
        <v>90500000</v>
      </c>
      <c r="C38" s="44">
        <f t="shared" si="7"/>
        <v>0</v>
      </c>
      <c r="D38" s="44">
        <v>90500000</v>
      </c>
      <c r="E38" s="44">
        <v>0</v>
      </c>
      <c r="F38" s="44">
        <v>0</v>
      </c>
      <c r="G38" s="45">
        <v>90500000</v>
      </c>
    </row>
    <row r="39" spans="1:7" x14ac:dyDescent="0.2">
      <c r="A39" s="47" t="s">
        <v>38</v>
      </c>
      <c r="B39" s="44">
        <v>259743817</v>
      </c>
      <c r="C39" s="44">
        <f t="shared" si="7"/>
        <v>5000000</v>
      </c>
      <c r="D39" s="44">
        <v>264743817</v>
      </c>
      <c r="E39" s="44">
        <v>0</v>
      </c>
      <c r="F39" s="44">
        <v>0</v>
      </c>
      <c r="G39" s="45">
        <v>264743817</v>
      </c>
    </row>
    <row r="40" spans="1:7" x14ac:dyDescent="0.2">
      <c r="A40" s="47" t="s">
        <v>39</v>
      </c>
      <c r="B40" s="44">
        <v>4248267014</v>
      </c>
      <c r="C40" s="44">
        <f>D40-B40</f>
        <v>929840366.86000156</v>
      </c>
      <c r="D40" s="44">
        <v>5178107380.8600016</v>
      </c>
      <c r="E40" s="44">
        <v>3083709071.3799996</v>
      </c>
      <c r="F40" s="44">
        <v>3083709071.3799996</v>
      </c>
      <c r="G40" s="45">
        <v>2094398309.48</v>
      </c>
    </row>
    <row r="41" spans="1:7" x14ac:dyDescent="0.2">
      <c r="A41" s="40" t="s">
        <v>40</v>
      </c>
      <c r="B41" s="41">
        <v>690506829</v>
      </c>
      <c r="C41" s="41">
        <f t="shared" ref="C41:C49" si="8">D41-B41</f>
        <v>25825063</v>
      </c>
      <c r="D41" s="41">
        <v>716331892</v>
      </c>
      <c r="E41" s="41">
        <v>380614768</v>
      </c>
      <c r="F41" s="41">
        <v>350187753</v>
      </c>
      <c r="G41" s="42">
        <v>335717124</v>
      </c>
    </row>
    <row r="42" spans="1:7" s="30" customFormat="1" ht="15" x14ac:dyDescent="0.25">
      <c r="A42" s="40" t="s">
        <v>41</v>
      </c>
      <c r="B42" s="41">
        <v>701685772</v>
      </c>
      <c r="C42" s="41">
        <f t="shared" si="8"/>
        <v>6688768.1200000048</v>
      </c>
      <c r="D42" s="41">
        <v>708374540.12</v>
      </c>
      <c r="E42" s="41">
        <v>315733919</v>
      </c>
      <c r="F42" s="41">
        <v>315000651</v>
      </c>
      <c r="G42" s="42">
        <v>392640621.12</v>
      </c>
    </row>
    <row r="43" spans="1:7" s="30" customFormat="1" ht="15" x14ac:dyDescent="0.25">
      <c r="A43" s="40" t="s">
        <v>42</v>
      </c>
      <c r="B43" s="41">
        <f>SUM(B44:B49)</f>
        <v>1229234393</v>
      </c>
      <c r="C43" s="41">
        <f t="shared" ref="C43:G43" si="9">SUM(C44:C49)</f>
        <v>122850197.86000001</v>
      </c>
      <c r="D43" s="41">
        <f t="shared" si="9"/>
        <v>1352084590.8600001</v>
      </c>
      <c r="E43" s="41">
        <f t="shared" si="9"/>
        <v>596295581.63999999</v>
      </c>
      <c r="F43" s="41">
        <f t="shared" si="9"/>
        <v>558640156.32000005</v>
      </c>
      <c r="G43" s="42">
        <f t="shared" si="9"/>
        <v>755789009.21999991</v>
      </c>
    </row>
    <row r="44" spans="1:7" x14ac:dyDescent="0.2">
      <c r="A44" s="43" t="s">
        <v>43</v>
      </c>
      <c r="B44" s="44">
        <v>145784811</v>
      </c>
      <c r="C44" s="44">
        <f t="shared" si="8"/>
        <v>0</v>
      </c>
      <c r="D44" s="44">
        <v>145784811</v>
      </c>
      <c r="E44" s="44">
        <v>66895707</v>
      </c>
      <c r="F44" s="44">
        <v>53837604</v>
      </c>
      <c r="G44" s="45">
        <v>78889104</v>
      </c>
    </row>
    <row r="45" spans="1:7" ht="25.5" x14ac:dyDescent="0.2">
      <c r="A45" s="43" t="s">
        <v>44</v>
      </c>
      <c r="B45" s="44">
        <v>60597423</v>
      </c>
      <c r="C45" s="44">
        <f t="shared" si="8"/>
        <v>4979641.0399999991</v>
      </c>
      <c r="D45" s="44">
        <v>65577064.039999999</v>
      </c>
      <c r="E45" s="44">
        <v>29681041.109999999</v>
      </c>
      <c r="F45" s="44">
        <v>26890948</v>
      </c>
      <c r="G45" s="45">
        <v>35896022.93</v>
      </c>
    </row>
    <row r="46" spans="1:7" x14ac:dyDescent="0.2">
      <c r="A46" s="43" t="s">
        <v>45</v>
      </c>
      <c r="B46" s="44">
        <v>36728601</v>
      </c>
      <c r="C46" s="44">
        <f t="shared" si="8"/>
        <v>-653868</v>
      </c>
      <c r="D46" s="44">
        <v>36074733</v>
      </c>
      <c r="E46" s="44">
        <v>16429864</v>
      </c>
      <c r="F46" s="44">
        <v>15891875</v>
      </c>
      <c r="G46" s="45">
        <v>19644869</v>
      </c>
    </row>
    <row r="47" spans="1:7" ht="25.5" x14ac:dyDescent="0.2">
      <c r="A47" s="43" t="s">
        <v>46</v>
      </c>
      <c r="B47" s="44">
        <v>47059882</v>
      </c>
      <c r="C47" s="44">
        <f t="shared" si="8"/>
        <v>483539.09000000358</v>
      </c>
      <c r="D47" s="44">
        <v>47543421.090000004</v>
      </c>
      <c r="E47" s="44">
        <v>17300655</v>
      </c>
      <c r="F47" s="44">
        <v>15696507</v>
      </c>
      <c r="G47" s="45">
        <v>30242766.09</v>
      </c>
    </row>
    <row r="48" spans="1:7" x14ac:dyDescent="0.2">
      <c r="A48" s="43" t="s">
        <v>47</v>
      </c>
      <c r="B48" s="44">
        <v>872396235</v>
      </c>
      <c r="C48" s="44">
        <f t="shared" si="8"/>
        <v>118040885.73000002</v>
      </c>
      <c r="D48" s="44">
        <v>990437120.73000002</v>
      </c>
      <c r="E48" s="44">
        <v>436278338.93000001</v>
      </c>
      <c r="F48" s="44">
        <v>420460459</v>
      </c>
      <c r="G48" s="45">
        <v>554158781.79999995</v>
      </c>
    </row>
    <row r="49" spans="1:7" ht="25.5" x14ac:dyDescent="0.2">
      <c r="A49" s="43" t="s">
        <v>48</v>
      </c>
      <c r="B49" s="44">
        <v>66667441</v>
      </c>
      <c r="C49" s="44">
        <f t="shared" si="8"/>
        <v>0</v>
      </c>
      <c r="D49" s="44">
        <v>66667441.000000007</v>
      </c>
      <c r="E49" s="44">
        <v>29709975.599999994</v>
      </c>
      <c r="F49" s="44">
        <v>25862763.32</v>
      </c>
      <c r="G49" s="45">
        <v>36957465.399999999</v>
      </c>
    </row>
    <row r="50" spans="1:7" s="30" customFormat="1" ht="26.25" x14ac:dyDescent="0.25">
      <c r="A50" s="37" t="s">
        <v>49</v>
      </c>
      <c r="B50" s="38">
        <f>B51+B81+B71+B74+B90+B84+B77+B94</f>
        <v>14472869120</v>
      </c>
      <c r="C50" s="38">
        <f t="shared" ref="C50:G50" si="10">C51+C81+C71+C74+C90+C84+C77+C94</f>
        <v>2629614923.6000028</v>
      </c>
      <c r="D50" s="38">
        <f t="shared" si="10"/>
        <v>17102484043.600002</v>
      </c>
      <c r="E50" s="38">
        <f t="shared" si="10"/>
        <v>7024761207.5500011</v>
      </c>
      <c r="F50" s="38">
        <f t="shared" si="10"/>
        <v>6026528968.710001</v>
      </c>
      <c r="G50" s="39">
        <f t="shared" si="10"/>
        <v>10077722836.050003</v>
      </c>
    </row>
    <row r="51" spans="1:7" s="30" customFormat="1" ht="15" x14ac:dyDescent="0.25">
      <c r="A51" s="40" t="s">
        <v>50</v>
      </c>
      <c r="B51" s="41">
        <f>SUM(B52:B70)</f>
        <v>9105867924</v>
      </c>
      <c r="C51" s="41">
        <f t="shared" ref="C51:G51" si="11">SUM(C52:C70)</f>
        <v>323415843.19999933</v>
      </c>
      <c r="D51" s="41">
        <f t="shared" si="11"/>
        <v>9429283767.1999989</v>
      </c>
      <c r="E51" s="41">
        <f t="shared" si="11"/>
        <v>3560756539.5700006</v>
      </c>
      <c r="F51" s="41">
        <f t="shared" si="11"/>
        <v>3432085647.8800006</v>
      </c>
      <c r="G51" s="42">
        <f t="shared" si="11"/>
        <v>5868527227.6300001</v>
      </c>
    </row>
    <row r="52" spans="1:7" s="1" customFormat="1" x14ac:dyDescent="0.2">
      <c r="A52" s="43" t="s">
        <v>51</v>
      </c>
      <c r="B52" s="44">
        <v>6362481912</v>
      </c>
      <c r="C52" s="44">
        <f t="shared" ref="C52:C70" si="12">D52-B52</f>
        <v>117266321.50999928</v>
      </c>
      <c r="D52" s="44">
        <v>6479748233.5099993</v>
      </c>
      <c r="E52" s="44">
        <v>2147193443.7000003</v>
      </c>
      <c r="F52" s="44">
        <v>2125528873.74</v>
      </c>
      <c r="G52" s="45">
        <v>4332554789.8100004</v>
      </c>
    </row>
    <row r="53" spans="1:7" x14ac:dyDescent="0.2">
      <c r="A53" s="43" t="s">
        <v>52</v>
      </c>
      <c r="B53" s="44">
        <v>720285666</v>
      </c>
      <c r="C53" s="44">
        <f t="shared" si="12"/>
        <v>25920525.059999943</v>
      </c>
      <c r="D53" s="44">
        <v>746206191.05999994</v>
      </c>
      <c r="E53" s="44">
        <v>323838031.01999986</v>
      </c>
      <c r="F53" s="44">
        <v>313178465.48999989</v>
      </c>
      <c r="G53" s="45">
        <v>422368160.04000002</v>
      </c>
    </row>
    <row r="54" spans="1:7" s="30" customFormat="1" ht="26.25" x14ac:dyDescent="0.25">
      <c r="A54" s="43" t="s">
        <v>53</v>
      </c>
      <c r="B54" s="44">
        <v>45110144</v>
      </c>
      <c r="C54" s="44">
        <f t="shared" si="12"/>
        <v>-832325.71999999881</v>
      </c>
      <c r="D54" s="44">
        <v>44277818.280000001</v>
      </c>
      <c r="E54" s="44">
        <v>17838145</v>
      </c>
      <c r="F54" s="44">
        <v>17617559</v>
      </c>
      <c r="G54" s="45">
        <v>26439673.280000001</v>
      </c>
    </row>
    <row r="55" spans="1:7" ht="25.5" x14ac:dyDescent="0.2">
      <c r="A55" s="43" t="s">
        <v>54</v>
      </c>
      <c r="B55" s="44">
        <v>276423387</v>
      </c>
      <c r="C55" s="44">
        <f t="shared" si="12"/>
        <v>10153046.160000086</v>
      </c>
      <c r="D55" s="44">
        <v>286576433.16000009</v>
      </c>
      <c r="E55" s="44">
        <v>133265245.05000015</v>
      </c>
      <c r="F55" s="44">
        <v>131366923.05000015</v>
      </c>
      <c r="G55" s="45">
        <v>153311188.11000001</v>
      </c>
    </row>
    <row r="56" spans="1:7" ht="25.5" x14ac:dyDescent="0.2">
      <c r="A56" s="43" t="s">
        <v>55</v>
      </c>
      <c r="B56" s="44">
        <v>260816675</v>
      </c>
      <c r="C56" s="44">
        <f t="shared" si="12"/>
        <v>-302430</v>
      </c>
      <c r="D56" s="44">
        <v>260514245</v>
      </c>
      <c r="E56" s="44">
        <v>121470051</v>
      </c>
      <c r="F56" s="44">
        <v>119658038</v>
      </c>
      <c r="G56" s="45">
        <v>139044194</v>
      </c>
    </row>
    <row r="57" spans="1:7" s="30" customFormat="1" ht="26.25" x14ac:dyDescent="0.25">
      <c r="A57" s="43" t="s">
        <v>56</v>
      </c>
      <c r="B57" s="44">
        <v>95333446</v>
      </c>
      <c r="C57" s="44">
        <f t="shared" si="12"/>
        <v>6282276.2199999988</v>
      </c>
      <c r="D57" s="44">
        <v>101615722.22</v>
      </c>
      <c r="E57" s="44">
        <v>48335773.670000002</v>
      </c>
      <c r="F57" s="44">
        <v>46148635.100000001</v>
      </c>
      <c r="G57" s="45">
        <v>53279948.550000004</v>
      </c>
    </row>
    <row r="58" spans="1:7" x14ac:dyDescent="0.2">
      <c r="A58" s="43" t="s">
        <v>57</v>
      </c>
      <c r="B58" s="44">
        <v>66827998</v>
      </c>
      <c r="C58" s="44">
        <f t="shared" si="12"/>
        <v>12222932</v>
      </c>
      <c r="D58" s="44">
        <v>79050930</v>
      </c>
      <c r="E58" s="44">
        <v>40739386.109999999</v>
      </c>
      <c r="F58" s="44">
        <v>37986219.109999999</v>
      </c>
      <c r="G58" s="45">
        <v>38311543.890000001</v>
      </c>
    </row>
    <row r="59" spans="1:7" x14ac:dyDescent="0.2">
      <c r="A59" s="43" t="s">
        <v>58</v>
      </c>
      <c r="B59" s="44">
        <v>41915185</v>
      </c>
      <c r="C59" s="44">
        <f t="shared" si="12"/>
        <v>0</v>
      </c>
      <c r="D59" s="44">
        <v>41915185</v>
      </c>
      <c r="E59" s="44">
        <v>16454657.52</v>
      </c>
      <c r="F59" s="44">
        <v>15834116.27</v>
      </c>
      <c r="G59" s="45">
        <v>25460527.48</v>
      </c>
    </row>
    <row r="60" spans="1:7" x14ac:dyDescent="0.2">
      <c r="A60" s="43" t="s">
        <v>59</v>
      </c>
      <c r="B60" s="44">
        <v>108722746</v>
      </c>
      <c r="C60" s="44">
        <f t="shared" si="12"/>
        <v>1465474</v>
      </c>
      <c r="D60" s="44">
        <v>110188220</v>
      </c>
      <c r="E60" s="44">
        <v>52783435.07</v>
      </c>
      <c r="F60" s="44">
        <v>47061398.57</v>
      </c>
      <c r="G60" s="45">
        <v>57404784.93</v>
      </c>
    </row>
    <row r="61" spans="1:7" x14ac:dyDescent="0.2">
      <c r="A61" s="43" t="s">
        <v>60</v>
      </c>
      <c r="B61" s="44">
        <v>49808888</v>
      </c>
      <c r="C61" s="44">
        <f t="shared" si="12"/>
        <v>525818</v>
      </c>
      <c r="D61" s="44">
        <v>50334706</v>
      </c>
      <c r="E61" s="44">
        <v>23349197.349999998</v>
      </c>
      <c r="F61" s="44">
        <v>20403684.32</v>
      </c>
      <c r="G61" s="45">
        <v>26985508.650000002</v>
      </c>
    </row>
    <row r="62" spans="1:7" x14ac:dyDescent="0.2">
      <c r="A62" s="43" t="s">
        <v>61</v>
      </c>
      <c r="B62" s="44">
        <v>449327342</v>
      </c>
      <c r="C62" s="44">
        <f t="shared" si="12"/>
        <v>19576734</v>
      </c>
      <c r="D62" s="44">
        <v>468904076</v>
      </c>
      <c r="E62" s="44">
        <v>231242333.69</v>
      </c>
      <c r="F62" s="44">
        <v>215536537.81</v>
      </c>
      <c r="G62" s="45">
        <v>237661742.31</v>
      </c>
    </row>
    <row r="63" spans="1:7" x14ac:dyDescent="0.2">
      <c r="A63" s="43" t="s">
        <v>62</v>
      </c>
      <c r="B63" s="44">
        <v>121577448</v>
      </c>
      <c r="C63" s="44">
        <f t="shared" si="12"/>
        <v>4313486</v>
      </c>
      <c r="D63" s="44">
        <v>125890934</v>
      </c>
      <c r="E63" s="44">
        <v>77722072.150000006</v>
      </c>
      <c r="F63" s="44">
        <v>77722072.150000006</v>
      </c>
      <c r="G63" s="45">
        <v>48168861.850000001</v>
      </c>
    </row>
    <row r="64" spans="1:7" ht="26.25" customHeight="1" x14ac:dyDescent="0.2">
      <c r="A64" s="43" t="s">
        <v>63</v>
      </c>
      <c r="B64" s="44">
        <v>307055171</v>
      </c>
      <c r="C64" s="44">
        <f t="shared" si="12"/>
        <v>-2646351</v>
      </c>
      <c r="D64" s="44">
        <v>304408820</v>
      </c>
      <c r="E64" s="44">
        <v>137491614.39999998</v>
      </c>
      <c r="F64" s="44">
        <v>78331710.01000002</v>
      </c>
      <c r="G64" s="45">
        <v>166917205.60000002</v>
      </c>
    </row>
    <row r="65" spans="1:7" ht="25.5" x14ac:dyDescent="0.2">
      <c r="A65" s="48" t="s">
        <v>64</v>
      </c>
      <c r="B65" s="44">
        <v>71963616</v>
      </c>
      <c r="C65" s="44">
        <f t="shared" si="12"/>
        <v>129874982.97</v>
      </c>
      <c r="D65" s="44">
        <v>201838598.97</v>
      </c>
      <c r="E65" s="44">
        <v>127992576.73999998</v>
      </c>
      <c r="F65" s="44">
        <v>126234021.36999999</v>
      </c>
      <c r="G65" s="45">
        <v>73846022.229999974</v>
      </c>
    </row>
    <row r="66" spans="1:7" x14ac:dyDescent="0.2">
      <c r="A66" s="43" t="s">
        <v>65</v>
      </c>
      <c r="B66" s="44">
        <v>32994570</v>
      </c>
      <c r="C66" s="44">
        <f t="shared" si="12"/>
        <v>-1147298</v>
      </c>
      <c r="D66" s="44">
        <v>31847272</v>
      </c>
      <c r="E66" s="44">
        <v>11989603.400000004</v>
      </c>
      <c r="F66" s="44">
        <v>11627288.380000005</v>
      </c>
      <c r="G66" s="45">
        <v>19857668.599999998</v>
      </c>
    </row>
    <row r="67" spans="1:7" x14ac:dyDescent="0.2">
      <c r="A67" s="43" t="s">
        <v>66</v>
      </c>
      <c r="B67" s="44">
        <v>26117954</v>
      </c>
      <c r="C67" s="44">
        <f t="shared" si="12"/>
        <v>0</v>
      </c>
      <c r="D67" s="44">
        <v>26117954</v>
      </c>
      <c r="E67" s="44">
        <v>18028042.790000003</v>
      </c>
      <c r="F67" s="44">
        <v>18028042.790000003</v>
      </c>
      <c r="G67" s="45">
        <v>8089911.2100000009</v>
      </c>
    </row>
    <row r="68" spans="1:7" x14ac:dyDescent="0.2">
      <c r="A68" s="48" t="s">
        <v>67</v>
      </c>
      <c r="B68" s="44">
        <v>24828162</v>
      </c>
      <c r="C68" s="44">
        <f t="shared" si="12"/>
        <v>76106</v>
      </c>
      <c r="D68" s="44">
        <v>24904268</v>
      </c>
      <c r="E68" s="44">
        <v>11179200.100000001</v>
      </c>
      <c r="F68" s="44">
        <v>11070205.100000001</v>
      </c>
      <c r="G68" s="45">
        <v>13725067.899999999</v>
      </c>
    </row>
    <row r="69" spans="1:7" x14ac:dyDescent="0.2">
      <c r="A69" s="48" t="s">
        <v>68</v>
      </c>
      <c r="B69" s="44">
        <v>29306914</v>
      </c>
      <c r="C69" s="44">
        <f t="shared" si="12"/>
        <v>666546</v>
      </c>
      <c r="D69" s="44">
        <v>29973460</v>
      </c>
      <c r="E69" s="44">
        <v>12550896.810000001</v>
      </c>
      <c r="F69" s="44">
        <v>11612898.619999999</v>
      </c>
      <c r="G69" s="45">
        <v>17422563.190000001</v>
      </c>
    </row>
    <row r="70" spans="1:7" x14ac:dyDescent="0.2">
      <c r="A70" s="48" t="s">
        <v>69</v>
      </c>
      <c r="B70" s="44">
        <v>14970700</v>
      </c>
      <c r="C70" s="44">
        <f t="shared" si="12"/>
        <v>0</v>
      </c>
      <c r="D70" s="44">
        <v>14970700</v>
      </c>
      <c r="E70" s="44">
        <v>7292834</v>
      </c>
      <c r="F70" s="44">
        <v>7138959</v>
      </c>
      <c r="G70" s="45">
        <v>7677866</v>
      </c>
    </row>
    <row r="71" spans="1:7" x14ac:dyDescent="0.2">
      <c r="A71" s="40" t="s">
        <v>70</v>
      </c>
      <c r="B71" s="41">
        <f>SUM(B72:B73)</f>
        <v>3702934598</v>
      </c>
      <c r="C71" s="41">
        <f t="shared" ref="C71:G71" si="13">SUM(C72:C73)</f>
        <v>1670724258.2900038</v>
      </c>
      <c r="D71" s="41">
        <f t="shared" si="13"/>
        <v>5373658856.2900038</v>
      </c>
      <c r="E71" s="41">
        <f t="shared" si="13"/>
        <v>2537968205.4299998</v>
      </c>
      <c r="F71" s="41">
        <f t="shared" si="13"/>
        <v>2003781344.96</v>
      </c>
      <c r="G71" s="42">
        <f t="shared" si="13"/>
        <v>2835690650.8600016</v>
      </c>
    </row>
    <row r="72" spans="1:7" s="1" customFormat="1" x14ac:dyDescent="0.2">
      <c r="A72" s="43" t="s">
        <v>71</v>
      </c>
      <c r="B72" s="44">
        <v>3115211194</v>
      </c>
      <c r="C72" s="44">
        <f t="shared" ref="C72:C73" si="14">D72-B72</f>
        <v>1670724258.2900038</v>
      </c>
      <c r="D72" s="44">
        <v>4785935452.2900038</v>
      </c>
      <c r="E72" s="44">
        <v>2537968205.4299998</v>
      </c>
      <c r="F72" s="44">
        <v>2003781344.96</v>
      </c>
      <c r="G72" s="45">
        <v>2247967246.8600016</v>
      </c>
    </row>
    <row r="73" spans="1:7" s="1" customFormat="1" ht="25.5" x14ac:dyDescent="0.2">
      <c r="A73" s="43" t="s">
        <v>72</v>
      </c>
      <c r="B73" s="44">
        <v>587723404</v>
      </c>
      <c r="C73" s="44">
        <f t="shared" si="14"/>
        <v>0</v>
      </c>
      <c r="D73" s="44">
        <v>587723404</v>
      </c>
      <c r="E73" s="44">
        <v>0</v>
      </c>
      <c r="F73" s="44">
        <v>0</v>
      </c>
      <c r="G73" s="45">
        <v>587723404</v>
      </c>
    </row>
    <row r="74" spans="1:7" x14ac:dyDescent="0.2">
      <c r="A74" s="40" t="s">
        <v>73</v>
      </c>
      <c r="B74" s="41">
        <f t="shared" ref="B74:G74" si="15">SUM(B75:B76)</f>
        <v>120167246</v>
      </c>
      <c r="C74" s="41">
        <f t="shared" si="15"/>
        <v>27077297.220000017</v>
      </c>
      <c r="D74" s="41">
        <f t="shared" si="15"/>
        <v>147244543.22000003</v>
      </c>
      <c r="E74" s="41">
        <f t="shared" si="15"/>
        <v>65647597.870000005</v>
      </c>
      <c r="F74" s="41">
        <f t="shared" si="15"/>
        <v>50852791.130000003</v>
      </c>
      <c r="G74" s="42">
        <f t="shared" si="15"/>
        <v>81596945.350000009</v>
      </c>
    </row>
    <row r="75" spans="1:7" x14ac:dyDescent="0.2">
      <c r="A75" s="43" t="s">
        <v>74</v>
      </c>
      <c r="B75" s="44">
        <v>90696927</v>
      </c>
      <c r="C75" s="44">
        <f t="shared" ref="C75:C76" si="16">D75-B75</f>
        <v>26031885.420000017</v>
      </c>
      <c r="D75" s="44">
        <v>116728812.42000002</v>
      </c>
      <c r="E75" s="44">
        <v>50843838.390000008</v>
      </c>
      <c r="F75" s="44">
        <v>41928673.980000004</v>
      </c>
      <c r="G75" s="45">
        <v>65884974.030000001</v>
      </c>
    </row>
    <row r="76" spans="1:7" ht="25.5" x14ac:dyDescent="0.2">
      <c r="A76" s="49" t="s">
        <v>75</v>
      </c>
      <c r="B76" s="44">
        <v>29470319</v>
      </c>
      <c r="C76" s="44">
        <f t="shared" si="16"/>
        <v>1045411.8000000007</v>
      </c>
      <c r="D76" s="44">
        <v>30515730.800000001</v>
      </c>
      <c r="E76" s="44">
        <v>14803759.479999997</v>
      </c>
      <c r="F76" s="44">
        <v>8924117.1500000004</v>
      </c>
      <c r="G76" s="45">
        <v>15711971.320000002</v>
      </c>
    </row>
    <row r="77" spans="1:7" x14ac:dyDescent="0.2">
      <c r="A77" s="40" t="s">
        <v>76</v>
      </c>
      <c r="B77" s="41">
        <f>SUM(B78:B80)</f>
        <v>736536394</v>
      </c>
      <c r="C77" s="41">
        <f t="shared" ref="C77:G77" si="17">SUM(C78:C80)</f>
        <v>939303.04</v>
      </c>
      <c r="D77" s="41">
        <f t="shared" si="17"/>
        <v>737475697.03999996</v>
      </c>
      <c r="E77" s="41">
        <f t="shared" si="17"/>
        <v>302014498.87000006</v>
      </c>
      <c r="F77" s="41">
        <f t="shared" si="17"/>
        <v>15783936.029999999</v>
      </c>
      <c r="G77" s="42">
        <f t="shared" si="17"/>
        <v>435461198.16999996</v>
      </c>
    </row>
    <row r="78" spans="1:7" ht="25.5" x14ac:dyDescent="0.2">
      <c r="A78" s="48" t="s">
        <v>77</v>
      </c>
      <c r="B78" s="44">
        <v>0</v>
      </c>
      <c r="C78" s="44">
        <f t="shared" ref="C78:C80" si="18">D78-B78</f>
        <v>0</v>
      </c>
      <c r="D78" s="44">
        <v>0</v>
      </c>
      <c r="E78" s="44">
        <v>0</v>
      </c>
      <c r="F78" s="44">
        <v>0</v>
      </c>
      <c r="G78" s="45">
        <v>0</v>
      </c>
    </row>
    <row r="79" spans="1:7" ht="25.5" x14ac:dyDescent="0.2">
      <c r="A79" s="43" t="s">
        <v>78</v>
      </c>
      <c r="B79" s="44">
        <v>0</v>
      </c>
      <c r="C79" s="44">
        <f t="shared" si="18"/>
        <v>939303.04</v>
      </c>
      <c r="D79" s="44">
        <v>939303.04</v>
      </c>
      <c r="E79" s="44">
        <v>0</v>
      </c>
      <c r="F79" s="44">
        <v>0</v>
      </c>
      <c r="G79" s="45">
        <v>939303.04</v>
      </c>
    </row>
    <row r="80" spans="1:7" ht="18" customHeight="1" x14ac:dyDescent="0.2">
      <c r="A80" s="43" t="s">
        <v>79</v>
      </c>
      <c r="B80" s="44">
        <v>736536394</v>
      </c>
      <c r="C80" s="44">
        <f t="shared" si="18"/>
        <v>0</v>
      </c>
      <c r="D80" s="44">
        <v>736536394</v>
      </c>
      <c r="E80" s="44">
        <v>302014498.87000006</v>
      </c>
      <c r="F80" s="44">
        <v>15783936.029999999</v>
      </c>
      <c r="G80" s="45">
        <v>434521895.12999994</v>
      </c>
    </row>
    <row r="81" spans="1:7" x14ac:dyDescent="0.2">
      <c r="A81" s="40" t="s">
        <v>80</v>
      </c>
      <c r="B81" s="41">
        <f>SUM(B82:B83)</f>
        <v>14668275</v>
      </c>
      <c r="C81" s="41">
        <f t="shared" ref="C81:G81" si="19">SUM(C82:C83)</f>
        <v>573927211.72000003</v>
      </c>
      <c r="D81" s="41">
        <f t="shared" si="19"/>
        <v>588595486.72000003</v>
      </c>
      <c r="E81" s="41">
        <f t="shared" si="19"/>
        <v>242476184.64999998</v>
      </c>
      <c r="F81" s="41">
        <f t="shared" si="19"/>
        <v>240002933.14999998</v>
      </c>
      <c r="G81" s="42">
        <f t="shared" si="19"/>
        <v>346119302.06999993</v>
      </c>
    </row>
    <row r="82" spans="1:7" x14ac:dyDescent="0.2">
      <c r="A82" s="43" t="s">
        <v>81</v>
      </c>
      <c r="B82" s="44">
        <v>0</v>
      </c>
      <c r="C82" s="44">
        <f t="shared" ref="C82:C83" si="20">D82-B82</f>
        <v>573927211.72000003</v>
      </c>
      <c r="D82" s="44">
        <v>573927211.72000003</v>
      </c>
      <c r="E82" s="44">
        <v>235857093.54999998</v>
      </c>
      <c r="F82" s="44">
        <v>235857093.54999998</v>
      </c>
      <c r="G82" s="45">
        <v>338070118.16999996</v>
      </c>
    </row>
    <row r="83" spans="1:7" x14ac:dyDescent="0.2">
      <c r="A83" s="43" t="s">
        <v>82</v>
      </c>
      <c r="B83" s="44">
        <v>14668275</v>
      </c>
      <c r="C83" s="44">
        <f t="shared" si="20"/>
        <v>0</v>
      </c>
      <c r="D83" s="44">
        <v>14668275</v>
      </c>
      <c r="E83" s="44">
        <v>6619091.1000000006</v>
      </c>
      <c r="F83" s="44">
        <v>4145839.5999999996</v>
      </c>
      <c r="G83" s="45">
        <v>8049183.9000000004</v>
      </c>
    </row>
    <row r="84" spans="1:7" x14ac:dyDescent="0.2">
      <c r="A84" s="40" t="s">
        <v>83</v>
      </c>
      <c r="B84" s="41">
        <f>SUM(B85:B89)</f>
        <v>732690108</v>
      </c>
      <c r="C84" s="41">
        <f t="shared" ref="C84:G84" si="21">SUM(C85:C89)</f>
        <v>15319698.430000082</v>
      </c>
      <c r="D84" s="41">
        <f t="shared" si="21"/>
        <v>748009806.43000007</v>
      </c>
      <c r="E84" s="41">
        <f t="shared" si="21"/>
        <v>293364535.73000008</v>
      </c>
      <c r="F84" s="41">
        <f t="shared" si="21"/>
        <v>265015831.50000006</v>
      </c>
      <c r="G84" s="42">
        <f t="shared" si="21"/>
        <v>454645270.69999993</v>
      </c>
    </row>
    <row r="85" spans="1:7" ht="25.5" x14ac:dyDescent="0.2">
      <c r="A85" s="43" t="s">
        <v>84</v>
      </c>
      <c r="B85" s="44">
        <v>570526162</v>
      </c>
      <c r="C85" s="44">
        <f t="shared" ref="C85:C89" si="22">D85-B85</f>
        <v>16890909.290000081</v>
      </c>
      <c r="D85" s="44">
        <v>587417071.29000008</v>
      </c>
      <c r="E85" s="44">
        <v>231026061.99000007</v>
      </c>
      <c r="F85" s="44">
        <v>206194750.78000003</v>
      </c>
      <c r="G85" s="45">
        <v>356391009.30000001</v>
      </c>
    </row>
    <row r="86" spans="1:7" x14ac:dyDescent="0.2">
      <c r="A86" s="43" t="s">
        <v>85</v>
      </c>
      <c r="B86" s="44">
        <v>45280809</v>
      </c>
      <c r="C86" s="44">
        <f t="shared" si="22"/>
        <v>-636599.99999999255</v>
      </c>
      <c r="D86" s="44">
        <v>44644209.000000007</v>
      </c>
      <c r="E86" s="44">
        <v>18004805.930000011</v>
      </c>
      <c r="F86" s="44">
        <v>16071164.810000004</v>
      </c>
      <c r="G86" s="45">
        <v>26639403.070000004</v>
      </c>
    </row>
    <row r="87" spans="1:7" ht="25.5" x14ac:dyDescent="0.2">
      <c r="A87" s="43" t="s">
        <v>86</v>
      </c>
      <c r="B87" s="44">
        <v>27916844</v>
      </c>
      <c r="C87" s="44">
        <f t="shared" si="22"/>
        <v>1001906.620000001</v>
      </c>
      <c r="D87" s="44">
        <v>28918750.620000001</v>
      </c>
      <c r="E87" s="44">
        <v>6885987.4700000007</v>
      </c>
      <c r="F87" s="44">
        <v>6819605.4400000013</v>
      </c>
      <c r="G87" s="45">
        <v>22032763.150000002</v>
      </c>
    </row>
    <row r="88" spans="1:7" x14ac:dyDescent="0.2">
      <c r="A88" s="43" t="s">
        <v>87</v>
      </c>
      <c r="B88" s="44">
        <v>27416713</v>
      </c>
      <c r="C88" s="44">
        <f t="shared" si="22"/>
        <v>-1853345.4800000004</v>
      </c>
      <c r="D88" s="44">
        <v>25563367.52</v>
      </c>
      <c r="E88" s="44">
        <v>11250818.99</v>
      </c>
      <c r="F88" s="44">
        <v>10200350.859999999</v>
      </c>
      <c r="G88" s="45">
        <v>14312548.530000001</v>
      </c>
    </row>
    <row r="89" spans="1:7" x14ac:dyDescent="0.2">
      <c r="A89" s="43" t="s">
        <v>88</v>
      </c>
      <c r="B89" s="44">
        <v>61549580</v>
      </c>
      <c r="C89" s="44">
        <f t="shared" si="22"/>
        <v>-83172.000000007451</v>
      </c>
      <c r="D89" s="44">
        <v>61466407.999999993</v>
      </c>
      <c r="E89" s="44">
        <v>26196861.349999998</v>
      </c>
      <c r="F89" s="44">
        <v>25729959.610000003</v>
      </c>
      <c r="G89" s="45">
        <v>35269546.649999999</v>
      </c>
    </row>
    <row r="90" spans="1:7" x14ac:dyDescent="0.2">
      <c r="A90" s="40" t="s">
        <v>89</v>
      </c>
      <c r="B90" s="41">
        <f t="shared" ref="B90:G90" si="23">SUM(B91:B93)</f>
        <v>0</v>
      </c>
      <c r="C90" s="41">
        <f t="shared" si="23"/>
        <v>0</v>
      </c>
      <c r="D90" s="41">
        <f t="shared" si="23"/>
        <v>0</v>
      </c>
      <c r="E90" s="41">
        <f t="shared" si="23"/>
        <v>0</v>
      </c>
      <c r="F90" s="41">
        <f t="shared" si="23"/>
        <v>0</v>
      </c>
      <c r="G90" s="42">
        <f t="shared" si="23"/>
        <v>0</v>
      </c>
    </row>
    <row r="91" spans="1:7" ht="25.5" x14ac:dyDescent="0.2">
      <c r="A91" s="43" t="s">
        <v>90</v>
      </c>
      <c r="B91" s="44">
        <v>0</v>
      </c>
      <c r="C91" s="44">
        <f t="shared" ref="C91:C93" si="24">D91-B91</f>
        <v>0</v>
      </c>
      <c r="D91" s="44">
        <v>0</v>
      </c>
      <c r="E91" s="44">
        <v>0</v>
      </c>
      <c r="F91" s="44">
        <v>0</v>
      </c>
      <c r="G91" s="45">
        <v>0</v>
      </c>
    </row>
    <row r="92" spans="1:7" ht="25.5" x14ac:dyDescent="0.2">
      <c r="A92" s="43" t="s">
        <v>91</v>
      </c>
      <c r="B92" s="44">
        <v>0</v>
      </c>
      <c r="C92" s="44">
        <f t="shared" si="24"/>
        <v>0</v>
      </c>
      <c r="D92" s="44">
        <v>0</v>
      </c>
      <c r="E92" s="44">
        <v>0</v>
      </c>
      <c r="F92" s="44">
        <v>0</v>
      </c>
      <c r="G92" s="45">
        <v>0</v>
      </c>
    </row>
    <row r="93" spans="1:7" ht="25.5" x14ac:dyDescent="0.2">
      <c r="A93" s="43" t="s">
        <v>92</v>
      </c>
      <c r="B93" s="44">
        <v>0</v>
      </c>
      <c r="C93" s="44">
        <f t="shared" si="24"/>
        <v>0</v>
      </c>
      <c r="D93" s="44">
        <v>0</v>
      </c>
      <c r="E93" s="44">
        <v>0</v>
      </c>
      <c r="F93" s="44">
        <v>0</v>
      </c>
      <c r="G93" s="45">
        <v>0</v>
      </c>
    </row>
    <row r="94" spans="1:7" x14ac:dyDescent="0.2">
      <c r="A94" s="40" t="s">
        <v>93</v>
      </c>
      <c r="B94" s="41">
        <f>SUM(B95:B96)</f>
        <v>60004575</v>
      </c>
      <c r="C94" s="41">
        <f t="shared" ref="C94:G94" si="25">SUM(C95:C96)</f>
        <v>18211311.700000003</v>
      </c>
      <c r="D94" s="41">
        <f t="shared" si="25"/>
        <v>78215886.700000003</v>
      </c>
      <c r="E94" s="41">
        <f t="shared" si="25"/>
        <v>22533645.43</v>
      </c>
      <c r="F94" s="41">
        <f t="shared" si="25"/>
        <v>19006484.060000002</v>
      </c>
      <c r="G94" s="42">
        <f t="shared" si="25"/>
        <v>55682241.270000003</v>
      </c>
    </row>
    <row r="95" spans="1:7" ht="25.5" x14ac:dyDescent="0.2">
      <c r="A95" s="43" t="s">
        <v>94</v>
      </c>
      <c r="B95" s="44">
        <v>18000000</v>
      </c>
      <c r="C95" s="44">
        <f t="shared" ref="C95:C96" si="26">D95-B95</f>
        <v>-2959283.9699999988</v>
      </c>
      <c r="D95" s="44">
        <v>15040716.030000001</v>
      </c>
      <c r="E95" s="44">
        <v>7691056.8200000003</v>
      </c>
      <c r="F95" s="44">
        <v>6325423.3200000003</v>
      </c>
      <c r="G95" s="45">
        <v>7349659.209999999</v>
      </c>
    </row>
    <row r="96" spans="1:7" ht="25.5" x14ac:dyDescent="0.2">
      <c r="A96" s="43" t="s">
        <v>95</v>
      </c>
      <c r="B96" s="44">
        <v>42004575</v>
      </c>
      <c r="C96" s="44">
        <f t="shared" si="26"/>
        <v>21170595.670000002</v>
      </c>
      <c r="D96" s="44">
        <v>63175170.670000002</v>
      </c>
      <c r="E96" s="44">
        <v>14842588.609999999</v>
      </c>
      <c r="F96" s="44">
        <v>12681060.74</v>
      </c>
      <c r="G96" s="45">
        <v>48332582.060000002</v>
      </c>
    </row>
    <row r="97" spans="1:7" ht="19.5" customHeight="1" x14ac:dyDescent="0.2">
      <c r="A97" s="37" t="s">
        <v>96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9">
        <v>0</v>
      </c>
    </row>
    <row r="98" spans="1:7" s="30" customFormat="1" ht="26.25" x14ac:dyDescent="0.25">
      <c r="A98" s="34" t="s">
        <v>97</v>
      </c>
      <c r="B98" s="35">
        <f>B99+B103</f>
        <v>0</v>
      </c>
      <c r="C98" s="35">
        <f t="shared" ref="C98:G98" si="27">C99+C103</f>
        <v>0</v>
      </c>
      <c r="D98" s="35">
        <f t="shared" si="27"/>
        <v>0</v>
      </c>
      <c r="E98" s="35">
        <f t="shared" si="27"/>
        <v>0</v>
      </c>
      <c r="F98" s="35">
        <f t="shared" si="27"/>
        <v>0</v>
      </c>
      <c r="G98" s="36">
        <f t="shared" si="27"/>
        <v>0</v>
      </c>
    </row>
    <row r="99" spans="1:7" s="30" customFormat="1" ht="26.25" x14ac:dyDescent="0.25">
      <c r="A99" s="37" t="s">
        <v>98</v>
      </c>
      <c r="B99" s="38">
        <f>B100</f>
        <v>0</v>
      </c>
      <c r="C99" s="38">
        <f t="shared" ref="C99:G99" si="28">C100</f>
        <v>0</v>
      </c>
      <c r="D99" s="38">
        <f t="shared" si="28"/>
        <v>0</v>
      </c>
      <c r="E99" s="38">
        <f t="shared" si="28"/>
        <v>0</v>
      </c>
      <c r="F99" s="38">
        <f t="shared" si="28"/>
        <v>0</v>
      </c>
      <c r="G99" s="39">
        <f t="shared" si="28"/>
        <v>0</v>
      </c>
    </row>
    <row r="100" spans="1:7" s="30" customFormat="1" ht="34.5" customHeight="1" x14ac:dyDescent="0.25">
      <c r="A100" s="40" t="s">
        <v>99</v>
      </c>
      <c r="B100" s="41">
        <f t="shared" ref="B100:G100" si="29">SUM(B101:B102)</f>
        <v>0</v>
      </c>
      <c r="C100" s="41">
        <f t="shared" si="29"/>
        <v>0</v>
      </c>
      <c r="D100" s="41">
        <f t="shared" si="29"/>
        <v>0</v>
      </c>
      <c r="E100" s="41">
        <f t="shared" si="29"/>
        <v>0</v>
      </c>
      <c r="F100" s="41">
        <f t="shared" si="29"/>
        <v>0</v>
      </c>
      <c r="G100" s="42">
        <f t="shared" si="29"/>
        <v>0</v>
      </c>
    </row>
    <row r="101" spans="1:7" s="30" customFormat="1" ht="26.25" x14ac:dyDescent="0.25">
      <c r="A101" s="43" t="s">
        <v>100</v>
      </c>
      <c r="B101" s="44">
        <v>0</v>
      </c>
      <c r="C101" s="44">
        <f t="shared" ref="C101:C102" si="30">D101-B101</f>
        <v>0</v>
      </c>
      <c r="D101" s="44">
        <v>0</v>
      </c>
      <c r="E101" s="44">
        <v>0</v>
      </c>
      <c r="F101" s="44">
        <v>0</v>
      </c>
      <c r="G101" s="45">
        <v>0</v>
      </c>
    </row>
    <row r="102" spans="1:7" s="30" customFormat="1" ht="15" x14ac:dyDescent="0.25">
      <c r="A102" s="48" t="s">
        <v>101</v>
      </c>
      <c r="B102" s="44">
        <v>0</v>
      </c>
      <c r="C102" s="44">
        <f t="shared" si="30"/>
        <v>0</v>
      </c>
      <c r="D102" s="44">
        <v>0</v>
      </c>
      <c r="E102" s="44">
        <v>0</v>
      </c>
      <c r="F102" s="44">
        <v>0</v>
      </c>
      <c r="G102" s="45">
        <v>0</v>
      </c>
    </row>
    <row r="103" spans="1:7" s="30" customFormat="1" ht="26.25" x14ac:dyDescent="0.25">
      <c r="A103" s="37" t="s">
        <v>102</v>
      </c>
      <c r="B103" s="38">
        <v>0</v>
      </c>
      <c r="C103" s="38">
        <v>0</v>
      </c>
      <c r="D103" s="38">
        <v>0</v>
      </c>
      <c r="E103" s="38">
        <v>0</v>
      </c>
      <c r="F103" s="38">
        <v>0</v>
      </c>
      <c r="G103" s="39">
        <v>0</v>
      </c>
    </row>
    <row r="104" spans="1:7" ht="18.75" customHeight="1" x14ac:dyDescent="0.2">
      <c r="A104" s="31" t="s">
        <v>103</v>
      </c>
      <c r="B104" s="32">
        <f>B105+B106+B110</f>
        <v>11911304</v>
      </c>
      <c r="C104" s="32">
        <f t="shared" ref="C104:G104" si="31">C105+C106+C110</f>
        <v>634019</v>
      </c>
      <c r="D104" s="32">
        <f t="shared" si="31"/>
        <v>12545323</v>
      </c>
      <c r="E104" s="32">
        <f t="shared" si="31"/>
        <v>5022838.7300000004</v>
      </c>
      <c r="F104" s="32">
        <f t="shared" si="31"/>
        <v>3782776.4099999988</v>
      </c>
      <c r="G104" s="33">
        <f t="shared" si="31"/>
        <v>7522484.2700000014</v>
      </c>
    </row>
    <row r="105" spans="1:7" s="30" customFormat="1" ht="31.5" customHeight="1" x14ac:dyDescent="0.25">
      <c r="A105" s="34" t="s">
        <v>104</v>
      </c>
      <c r="B105" s="35">
        <v>0</v>
      </c>
      <c r="C105" s="35">
        <v>0</v>
      </c>
      <c r="D105" s="35">
        <v>0</v>
      </c>
      <c r="E105" s="35">
        <v>0</v>
      </c>
      <c r="F105" s="35">
        <v>0</v>
      </c>
      <c r="G105" s="36">
        <v>0</v>
      </c>
    </row>
    <row r="106" spans="1:7" s="30" customFormat="1" ht="26.25" x14ac:dyDescent="0.25">
      <c r="A106" s="34" t="s">
        <v>105</v>
      </c>
      <c r="B106" s="35">
        <f>B107</f>
        <v>11911304</v>
      </c>
      <c r="C106" s="35">
        <f t="shared" ref="C106:G107" si="32">C107</f>
        <v>634019</v>
      </c>
      <c r="D106" s="35">
        <f t="shared" si="32"/>
        <v>12545323</v>
      </c>
      <c r="E106" s="35">
        <f t="shared" si="32"/>
        <v>5022838.7300000004</v>
      </c>
      <c r="F106" s="35">
        <f t="shared" si="32"/>
        <v>3782776.4099999988</v>
      </c>
      <c r="G106" s="36">
        <f t="shared" si="32"/>
        <v>7522484.2700000014</v>
      </c>
    </row>
    <row r="107" spans="1:7" s="30" customFormat="1" ht="26.25" x14ac:dyDescent="0.25">
      <c r="A107" s="37" t="s">
        <v>106</v>
      </c>
      <c r="B107" s="38">
        <f>B108</f>
        <v>11911304</v>
      </c>
      <c r="C107" s="38">
        <f t="shared" si="32"/>
        <v>634019</v>
      </c>
      <c r="D107" s="38">
        <f t="shared" si="32"/>
        <v>12545323</v>
      </c>
      <c r="E107" s="38">
        <f t="shared" si="32"/>
        <v>5022838.7300000004</v>
      </c>
      <c r="F107" s="38">
        <f t="shared" si="32"/>
        <v>3782776.4099999988</v>
      </c>
      <c r="G107" s="39">
        <f t="shared" si="32"/>
        <v>7522484.2700000014</v>
      </c>
    </row>
    <row r="108" spans="1:7" x14ac:dyDescent="0.2">
      <c r="A108" s="40" t="s">
        <v>107</v>
      </c>
      <c r="B108" s="41">
        <f t="shared" ref="B108:E108" si="33">B109</f>
        <v>11911304</v>
      </c>
      <c r="C108" s="41">
        <f t="shared" si="33"/>
        <v>634019</v>
      </c>
      <c r="D108" s="41">
        <f>D109</f>
        <v>12545323</v>
      </c>
      <c r="E108" s="41">
        <f t="shared" si="33"/>
        <v>5022838.7300000004</v>
      </c>
      <c r="F108" s="41">
        <f>F109</f>
        <v>3782776.4099999988</v>
      </c>
      <c r="G108" s="42">
        <f>G109</f>
        <v>7522484.2700000014</v>
      </c>
    </row>
    <row r="109" spans="1:7" ht="25.5" x14ac:dyDescent="0.2">
      <c r="A109" s="43" t="s">
        <v>108</v>
      </c>
      <c r="B109" s="44">
        <v>11911304</v>
      </c>
      <c r="C109" s="44">
        <f t="shared" ref="C109" si="34">D109-B109</f>
        <v>634019</v>
      </c>
      <c r="D109" s="44">
        <v>12545323</v>
      </c>
      <c r="E109" s="44">
        <v>5022838.7300000004</v>
      </c>
      <c r="F109" s="44">
        <v>3782776.4099999988</v>
      </c>
      <c r="G109" s="45">
        <v>7522484.2700000014</v>
      </c>
    </row>
    <row r="110" spans="1:7" s="30" customFormat="1" ht="26.25" x14ac:dyDescent="0.25">
      <c r="A110" s="34" t="s">
        <v>109</v>
      </c>
      <c r="B110" s="35">
        <v>0</v>
      </c>
      <c r="C110" s="35">
        <v>0</v>
      </c>
      <c r="D110" s="35">
        <v>0</v>
      </c>
      <c r="E110" s="35">
        <v>0</v>
      </c>
      <c r="F110" s="35">
        <v>0</v>
      </c>
      <c r="G110" s="36">
        <v>0</v>
      </c>
    </row>
    <row r="111" spans="1:7" x14ac:dyDescent="0.2">
      <c r="A111" s="26" t="s">
        <v>110</v>
      </c>
      <c r="B111" s="27">
        <f>B112</f>
        <v>5597495065</v>
      </c>
      <c r="C111" s="28">
        <f t="shared" ref="C111:G112" si="35">C112</f>
        <v>216792259.19</v>
      </c>
      <c r="D111" s="28">
        <f t="shared" si="35"/>
        <v>5814287324.1900005</v>
      </c>
      <c r="E111" s="28">
        <f t="shared" si="35"/>
        <v>2836450989.1799998</v>
      </c>
      <c r="F111" s="28">
        <f t="shared" si="35"/>
        <v>2827499266.1799998</v>
      </c>
      <c r="G111" s="29">
        <f t="shared" si="35"/>
        <v>2977836335.0099998</v>
      </c>
    </row>
    <row r="112" spans="1:7" x14ac:dyDescent="0.2">
      <c r="A112" s="31" t="s">
        <v>111</v>
      </c>
      <c r="B112" s="32">
        <f>B113</f>
        <v>5597495065</v>
      </c>
      <c r="C112" s="32">
        <f t="shared" si="35"/>
        <v>216792259.19</v>
      </c>
      <c r="D112" s="32">
        <f t="shared" si="35"/>
        <v>5814287324.1900005</v>
      </c>
      <c r="E112" s="32">
        <f t="shared" si="35"/>
        <v>2836450989.1799998</v>
      </c>
      <c r="F112" s="32">
        <f t="shared" si="35"/>
        <v>2827499266.1799998</v>
      </c>
      <c r="G112" s="33">
        <f t="shared" si="35"/>
        <v>2977836335.0099998</v>
      </c>
    </row>
    <row r="113" spans="1:10" x14ac:dyDescent="0.2">
      <c r="A113" s="34" t="s">
        <v>112</v>
      </c>
      <c r="B113" s="35">
        <f>B114+B127</f>
        <v>5597495065</v>
      </c>
      <c r="C113" s="35">
        <f t="shared" ref="C113:G113" si="36">C114+C127</f>
        <v>216792259.19</v>
      </c>
      <c r="D113" s="35">
        <f t="shared" si="36"/>
        <v>5814287324.1900005</v>
      </c>
      <c r="E113" s="35">
        <f t="shared" si="36"/>
        <v>2836450989.1799998</v>
      </c>
      <c r="F113" s="35">
        <f t="shared" si="36"/>
        <v>2827499266.1799998</v>
      </c>
      <c r="G113" s="36">
        <f t="shared" si="36"/>
        <v>2977836335.0099998</v>
      </c>
    </row>
    <row r="114" spans="1:10" x14ac:dyDescent="0.2">
      <c r="A114" s="37" t="s">
        <v>113</v>
      </c>
      <c r="B114" s="38">
        <f>B115</f>
        <v>5597495065</v>
      </c>
      <c r="C114" s="38">
        <f t="shared" ref="C114:G114" si="37">C115</f>
        <v>216792259.19</v>
      </c>
      <c r="D114" s="38">
        <f t="shared" si="37"/>
        <v>5814287324.1900005</v>
      </c>
      <c r="E114" s="38">
        <f t="shared" si="37"/>
        <v>2836450989.1799998</v>
      </c>
      <c r="F114" s="38">
        <f t="shared" si="37"/>
        <v>2827499266.1799998</v>
      </c>
      <c r="G114" s="39">
        <f t="shared" si="37"/>
        <v>2977836335.0099998</v>
      </c>
    </row>
    <row r="115" spans="1:10" x14ac:dyDescent="0.2">
      <c r="A115" s="40" t="s">
        <v>114</v>
      </c>
      <c r="B115" s="41">
        <f>SUM(B116:B126)</f>
        <v>5597495065</v>
      </c>
      <c r="C115" s="41">
        <f t="shared" ref="C115:G115" si="38">SUM(C116:C126)</f>
        <v>216792259.19</v>
      </c>
      <c r="D115" s="41">
        <f t="shared" si="38"/>
        <v>5814287324.1900005</v>
      </c>
      <c r="E115" s="41">
        <f t="shared" si="38"/>
        <v>2836450989.1799998</v>
      </c>
      <c r="F115" s="41">
        <f t="shared" si="38"/>
        <v>2827499266.1799998</v>
      </c>
      <c r="G115" s="42">
        <f t="shared" si="38"/>
        <v>2977836335.0099998</v>
      </c>
    </row>
    <row r="116" spans="1:10" ht="15.75" x14ac:dyDescent="0.25">
      <c r="A116" s="43" t="s">
        <v>115</v>
      </c>
      <c r="B116" s="44">
        <v>391063863</v>
      </c>
      <c r="C116" s="44">
        <f t="shared" ref="C116:C126" si="39">D116-B116</f>
        <v>25944217.25</v>
      </c>
      <c r="D116" s="44">
        <v>417008080.25</v>
      </c>
      <c r="E116" s="44">
        <v>202789339</v>
      </c>
      <c r="F116" s="44">
        <v>202789339</v>
      </c>
      <c r="G116" s="45">
        <v>214218741.25</v>
      </c>
      <c r="J116" s="50"/>
    </row>
    <row r="117" spans="1:10" ht="15.75" x14ac:dyDescent="0.25">
      <c r="A117" s="43" t="s">
        <v>116</v>
      </c>
      <c r="B117" s="44">
        <v>478755539</v>
      </c>
      <c r="C117" s="44">
        <f t="shared" si="39"/>
        <v>15284926</v>
      </c>
      <c r="D117" s="44">
        <v>494040465</v>
      </c>
      <c r="E117" s="44">
        <v>276012849</v>
      </c>
      <c r="F117" s="44">
        <v>272689848</v>
      </c>
      <c r="G117" s="45">
        <v>218027616</v>
      </c>
      <c r="J117" s="50"/>
    </row>
    <row r="118" spans="1:10" x14ac:dyDescent="0.2">
      <c r="A118" s="43" t="s">
        <v>117</v>
      </c>
      <c r="B118" s="44">
        <v>207354006</v>
      </c>
      <c r="C118" s="44">
        <f t="shared" si="39"/>
        <v>49684</v>
      </c>
      <c r="D118" s="44">
        <v>207403690</v>
      </c>
      <c r="E118" s="44">
        <v>82399460</v>
      </c>
      <c r="F118" s="44">
        <v>82399460</v>
      </c>
      <c r="G118" s="45">
        <v>125004230</v>
      </c>
    </row>
    <row r="119" spans="1:10" x14ac:dyDescent="0.2">
      <c r="A119" s="43" t="s">
        <v>118</v>
      </c>
      <c r="B119" s="44">
        <v>695047523</v>
      </c>
      <c r="C119" s="44">
        <f t="shared" si="39"/>
        <v>7912579.5500000715</v>
      </c>
      <c r="D119" s="44">
        <v>702960102.55000007</v>
      </c>
      <c r="E119" s="44">
        <v>373712174.35000002</v>
      </c>
      <c r="F119" s="44">
        <v>373712174.35000002</v>
      </c>
      <c r="G119" s="45">
        <v>329247928.19999999</v>
      </c>
    </row>
    <row r="120" spans="1:10" x14ac:dyDescent="0.2">
      <c r="A120" s="43" t="s">
        <v>119</v>
      </c>
      <c r="B120" s="44">
        <v>1790735899</v>
      </c>
      <c r="C120" s="44">
        <f t="shared" si="39"/>
        <v>75125058.299999952</v>
      </c>
      <c r="D120" s="44">
        <v>1865860957.3</v>
      </c>
      <c r="E120" s="44">
        <v>895828196.5</v>
      </c>
      <c r="F120" s="44">
        <v>892626783.5</v>
      </c>
      <c r="G120" s="45">
        <v>970032760.79999995</v>
      </c>
    </row>
    <row r="121" spans="1:10" x14ac:dyDescent="0.2">
      <c r="A121" s="43" t="s">
        <v>120</v>
      </c>
      <c r="B121" s="44">
        <v>277043171</v>
      </c>
      <c r="C121" s="44">
        <f t="shared" si="39"/>
        <v>19749568.939999998</v>
      </c>
      <c r="D121" s="44">
        <v>296792739.94</v>
      </c>
      <c r="E121" s="44">
        <v>159702039.28</v>
      </c>
      <c r="F121" s="44">
        <v>159702039.28</v>
      </c>
      <c r="G121" s="45">
        <v>137090700.66</v>
      </c>
    </row>
    <row r="122" spans="1:10" x14ac:dyDescent="0.2">
      <c r="A122" s="43" t="s">
        <v>121</v>
      </c>
      <c r="B122" s="44">
        <v>229693888</v>
      </c>
      <c r="C122" s="44">
        <f t="shared" si="39"/>
        <v>1683147</v>
      </c>
      <c r="D122" s="44">
        <v>231377035</v>
      </c>
      <c r="E122" s="44">
        <v>122893123</v>
      </c>
      <c r="F122" s="44">
        <v>122330250</v>
      </c>
      <c r="G122" s="45">
        <v>108483912</v>
      </c>
    </row>
    <row r="123" spans="1:10" x14ac:dyDescent="0.2">
      <c r="A123" s="43" t="s">
        <v>122</v>
      </c>
      <c r="B123" s="44">
        <v>781993383</v>
      </c>
      <c r="C123" s="44">
        <f t="shared" si="39"/>
        <v>32553954.549999952</v>
      </c>
      <c r="D123" s="44">
        <v>814547337.54999995</v>
      </c>
      <c r="E123" s="44">
        <v>377660995.05000001</v>
      </c>
      <c r="F123" s="44">
        <v>376690266.05000001</v>
      </c>
      <c r="G123" s="45">
        <v>436886342.5</v>
      </c>
    </row>
    <row r="124" spans="1:10" x14ac:dyDescent="0.2">
      <c r="A124" s="43" t="s">
        <v>123</v>
      </c>
      <c r="B124" s="44">
        <v>318681127</v>
      </c>
      <c r="C124" s="44">
        <f t="shared" si="39"/>
        <v>31404436.600000024</v>
      </c>
      <c r="D124" s="44">
        <v>350085563.60000002</v>
      </c>
      <c r="E124" s="44">
        <v>143025394</v>
      </c>
      <c r="F124" s="44">
        <v>142131687</v>
      </c>
      <c r="G124" s="45">
        <v>207060169.59999999</v>
      </c>
    </row>
    <row r="125" spans="1:10" x14ac:dyDescent="0.2">
      <c r="A125" s="43" t="s">
        <v>124</v>
      </c>
      <c r="B125" s="44">
        <v>237626887</v>
      </c>
      <c r="C125" s="44">
        <f t="shared" si="39"/>
        <v>-467495</v>
      </c>
      <c r="D125" s="44">
        <v>237159392</v>
      </c>
      <c r="E125" s="44">
        <v>123465378</v>
      </c>
      <c r="F125" s="44">
        <v>123465378</v>
      </c>
      <c r="G125" s="45">
        <v>113694014</v>
      </c>
    </row>
    <row r="126" spans="1:10" x14ac:dyDescent="0.2">
      <c r="A126" s="43" t="s">
        <v>125</v>
      </c>
      <c r="B126" s="44">
        <v>189499779</v>
      </c>
      <c r="C126" s="44">
        <f t="shared" si="39"/>
        <v>7552182</v>
      </c>
      <c r="D126" s="44">
        <v>197051961</v>
      </c>
      <c r="E126" s="44">
        <v>78962041</v>
      </c>
      <c r="F126" s="44">
        <v>78962041</v>
      </c>
      <c r="G126" s="45">
        <v>118089920</v>
      </c>
    </row>
    <row r="127" spans="1:10" ht="25.5" x14ac:dyDescent="0.2">
      <c r="A127" s="37" t="s">
        <v>49</v>
      </c>
      <c r="B127" s="38">
        <f>SUM(B128:B128)</f>
        <v>0</v>
      </c>
      <c r="C127" s="38">
        <f t="shared" ref="C127:G127" si="40">SUM(C128:C128)</f>
        <v>0</v>
      </c>
      <c r="D127" s="38">
        <f t="shared" si="40"/>
        <v>0</v>
      </c>
      <c r="E127" s="38">
        <f t="shared" si="40"/>
        <v>0</v>
      </c>
      <c r="F127" s="38">
        <f t="shared" si="40"/>
        <v>0</v>
      </c>
      <c r="G127" s="39">
        <f t="shared" si="40"/>
        <v>0</v>
      </c>
    </row>
    <row r="128" spans="1:10" ht="30.6" customHeight="1" x14ac:dyDescent="0.2">
      <c r="A128" s="43" t="s">
        <v>126</v>
      </c>
      <c r="B128" s="44">
        <v>0</v>
      </c>
      <c r="C128" s="44">
        <f t="shared" ref="C128" si="41">D128-B128</f>
        <v>0</v>
      </c>
      <c r="D128" s="44">
        <v>0</v>
      </c>
      <c r="E128" s="44">
        <v>0</v>
      </c>
      <c r="F128" s="44">
        <v>0</v>
      </c>
      <c r="G128" s="45">
        <v>0</v>
      </c>
    </row>
    <row r="129" spans="1:7" ht="16.5" customHeight="1" x14ac:dyDescent="0.2">
      <c r="A129" s="51" t="s">
        <v>127</v>
      </c>
      <c r="B129" s="52">
        <f>B13+B111</f>
        <v>35193042005</v>
      </c>
      <c r="C129" s="52">
        <f t="shared" ref="C129:G129" si="42">C13+C111</f>
        <v>5152681329.8900061</v>
      </c>
      <c r="D129" s="52">
        <f t="shared" si="42"/>
        <v>40345723334.890007</v>
      </c>
      <c r="E129" s="52">
        <f t="shared" si="42"/>
        <v>16648541109.690001</v>
      </c>
      <c r="F129" s="52">
        <f t="shared" si="42"/>
        <v>15180255004.780001</v>
      </c>
      <c r="G129" s="53">
        <f t="shared" si="42"/>
        <v>23697182225.200001</v>
      </c>
    </row>
    <row r="130" spans="1:7" x14ac:dyDescent="0.2">
      <c r="A130" s="54" t="s">
        <v>128</v>
      </c>
      <c r="B130" s="54"/>
      <c r="C130" s="54"/>
      <c r="D130" s="54"/>
      <c r="E130" s="54"/>
      <c r="F130" s="54"/>
      <c r="G130" s="54"/>
    </row>
  </sheetData>
  <mergeCells count="9">
    <mergeCell ref="A130:G130"/>
    <mergeCell ref="A6:G6"/>
    <mergeCell ref="A7:G7"/>
    <mergeCell ref="A8:G8"/>
    <mergeCell ref="A9:G9"/>
    <mergeCell ref="A10:G10"/>
    <mergeCell ref="A11:A12"/>
    <mergeCell ref="B11:F11"/>
    <mergeCell ref="G11:G12"/>
  </mergeCells>
  <printOptions horizontalCentered="1"/>
  <pageMargins left="0" right="0" top="0.35433070866141736" bottom="0.39370078740157483" header="0.19685039370078741" footer="0.15748031496062992"/>
  <pageSetup scale="77" fitToHeight="0" orientation="portrait" r:id="rId1"/>
  <headerFooter>
    <oddFooter>&amp;C&amp;P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ADMTVA (a)</vt:lpstr>
      <vt:lpstr>'ADMTVA (a)'!Área_de_impresión</vt:lpstr>
      <vt:lpstr>'ADMTVA (a)'!Títulos_a_imprimir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Lillian Avilez</dc:creator>
  <cp:lastModifiedBy>Lillian Avilez</cp:lastModifiedBy>
  <dcterms:created xsi:type="dcterms:W3CDTF">2020-09-18T14:46:20Z</dcterms:created>
  <dcterms:modified xsi:type="dcterms:W3CDTF">2020-09-18T14:50:08Z</dcterms:modified>
</cp:coreProperties>
</file>